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Florent\Downloads\"/>
    </mc:Choice>
  </mc:AlternateContent>
  <xr:revisionPtr revIDLastSave="0" documentId="13_ncr:1_{D37380BE-7DAD-48B0-91FB-49A0D81A5133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SF" sheetId="2" r:id="rId1"/>
    <sheet name="SH" sheetId="1" r:id="rId2"/>
    <sheet name="VF" sheetId="4" r:id="rId3"/>
    <sheet name="VH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6" i="2" l="1"/>
  <c r="L158" i="2"/>
  <c r="L159" i="2"/>
  <c r="L160" i="2"/>
  <c r="L161" i="2"/>
  <c r="L162" i="2"/>
  <c r="L14" i="3"/>
  <c r="L27" i="3"/>
  <c r="L34" i="3"/>
  <c r="L38" i="3"/>
  <c r="L49" i="3"/>
  <c r="L51" i="3"/>
  <c r="L65" i="3"/>
  <c r="L67" i="3"/>
  <c r="L81" i="3"/>
  <c r="L21" i="1"/>
  <c r="L27" i="1"/>
  <c r="L44" i="1"/>
  <c r="L53" i="1"/>
  <c r="L58" i="1"/>
  <c r="L15" i="1"/>
  <c r="L69" i="1"/>
  <c r="L72" i="1"/>
  <c r="L78" i="1"/>
  <c r="L81" i="1"/>
  <c r="L85" i="1"/>
  <c r="L89" i="1"/>
  <c r="L93" i="1"/>
  <c r="L97" i="1"/>
  <c r="L103" i="1"/>
  <c r="L106" i="1"/>
  <c r="L118" i="1"/>
  <c r="L122" i="1"/>
  <c r="L129" i="1"/>
  <c r="L131" i="1"/>
  <c r="L136" i="1"/>
  <c r="L143" i="1"/>
  <c r="L145" i="1"/>
  <c r="L152" i="1"/>
  <c r="L160" i="1"/>
  <c r="L164" i="1"/>
  <c r="L169" i="1"/>
  <c r="L181" i="1"/>
  <c r="L189" i="1"/>
  <c r="L196" i="1"/>
  <c r="L202" i="1"/>
  <c r="L209" i="1"/>
  <c r="L17" i="2"/>
  <c r="L20" i="2"/>
  <c r="L28" i="2"/>
  <c r="L32" i="2"/>
  <c r="L37" i="2"/>
  <c r="L39" i="2"/>
  <c r="L41" i="2"/>
  <c r="L48" i="2"/>
  <c r="L53" i="2"/>
  <c r="L58" i="2"/>
  <c r="L67" i="2"/>
  <c r="L73" i="2"/>
  <c r="L76" i="2"/>
  <c r="L81" i="2"/>
  <c r="L87" i="2"/>
  <c r="L106" i="2"/>
  <c r="L138" i="2"/>
  <c r="L19" i="4"/>
  <c r="L10" i="4"/>
  <c r="L35" i="4"/>
  <c r="L40" i="4"/>
  <c r="L3" i="1" l="1"/>
  <c r="L5" i="3" l="1"/>
  <c r="L2" i="3"/>
  <c r="L3" i="3"/>
  <c r="L15" i="3"/>
  <c r="L16" i="3"/>
  <c r="L19" i="3"/>
  <c r="L21" i="3"/>
  <c r="L22" i="3"/>
  <c r="L9" i="3"/>
  <c r="L26" i="3"/>
  <c r="L6" i="3"/>
  <c r="L30" i="3"/>
  <c r="L31" i="3"/>
  <c r="L32" i="3"/>
  <c r="L33" i="3"/>
  <c r="L39" i="3"/>
  <c r="L41" i="3"/>
  <c r="L43" i="3"/>
  <c r="L44" i="3"/>
  <c r="L47" i="3"/>
  <c r="L8" i="3"/>
  <c r="L50" i="3"/>
  <c r="L52" i="3"/>
  <c r="L54" i="3"/>
  <c r="L55" i="3"/>
  <c r="L57" i="3"/>
  <c r="L58" i="3"/>
  <c r="L60" i="3"/>
  <c r="L61" i="3"/>
  <c r="L62" i="3"/>
  <c r="L64" i="3"/>
  <c r="L68" i="3"/>
  <c r="L70" i="3"/>
  <c r="L72" i="3"/>
  <c r="L73" i="3"/>
  <c r="L74" i="3"/>
  <c r="L76" i="3"/>
  <c r="L79" i="3"/>
  <c r="L80" i="3"/>
  <c r="L82" i="3"/>
  <c r="L10" i="3"/>
  <c r="L13" i="3"/>
  <c r="L84" i="3"/>
  <c r="L85" i="3"/>
  <c r="L86" i="3"/>
  <c r="L87" i="3"/>
  <c r="L89" i="3"/>
  <c r="L90" i="3"/>
  <c r="L91" i="3"/>
  <c r="L92" i="3"/>
  <c r="L17" i="3"/>
  <c r="L94" i="3"/>
  <c r="L95" i="3"/>
  <c r="L96" i="3"/>
  <c r="L97" i="3"/>
  <c r="L98" i="3"/>
  <c r="L100" i="3"/>
  <c r="L101" i="3"/>
  <c r="L102" i="3"/>
  <c r="L104" i="3"/>
  <c r="L105" i="3"/>
  <c r="L106" i="3"/>
  <c r="L11" i="3"/>
  <c r="L108" i="3"/>
  <c r="L110" i="3"/>
  <c r="L112" i="3"/>
  <c r="L113" i="3"/>
  <c r="L18" i="3"/>
  <c r="L115" i="3"/>
  <c r="L116" i="3"/>
  <c r="L12" i="3"/>
  <c r="L7" i="3"/>
  <c r="L117" i="3"/>
  <c r="L118" i="3"/>
  <c r="L121" i="3"/>
  <c r="L122" i="3"/>
  <c r="L23" i="3"/>
  <c r="L123" i="3"/>
  <c r="L124" i="3"/>
  <c r="L125" i="3"/>
  <c r="L25" i="3"/>
  <c r="L28" i="3"/>
  <c r="L36" i="3"/>
  <c r="L40" i="3"/>
  <c r="L42" i="3"/>
  <c r="L46" i="3"/>
  <c r="L53" i="3"/>
  <c r="L59" i="3"/>
  <c r="L66" i="3"/>
  <c r="L69" i="3"/>
  <c r="L75" i="3"/>
  <c r="L77" i="3"/>
  <c r="L83" i="3"/>
  <c r="L88" i="3"/>
  <c r="L93" i="3"/>
  <c r="L99" i="3"/>
  <c r="L103" i="3"/>
  <c r="L107" i="3"/>
  <c r="L109" i="3"/>
  <c r="L111" i="3"/>
  <c r="L114" i="3"/>
  <c r="L119" i="3"/>
  <c r="L120" i="3"/>
  <c r="L126" i="3"/>
  <c r="L127" i="3"/>
  <c r="L128" i="3"/>
  <c r="L2" i="4"/>
  <c r="L9" i="4"/>
  <c r="L11" i="4"/>
  <c r="L4" i="4"/>
  <c r="L6" i="4"/>
  <c r="L16" i="4"/>
  <c r="L8" i="4"/>
  <c r="L20" i="4"/>
  <c r="L21" i="4"/>
  <c r="L22" i="4"/>
  <c r="L24" i="4"/>
  <c r="L25" i="4"/>
  <c r="L26" i="4"/>
  <c r="L28" i="4"/>
  <c r="L31" i="4"/>
  <c r="L32" i="4"/>
  <c r="L34" i="4"/>
  <c r="L36" i="4"/>
  <c r="L38" i="4"/>
  <c r="L12" i="4"/>
  <c r="L39" i="4"/>
  <c r="L14" i="4"/>
  <c r="L42" i="4"/>
  <c r="L43" i="4"/>
  <c r="L44" i="4"/>
  <c r="L45" i="4"/>
  <c r="L46" i="4"/>
  <c r="L47" i="4"/>
  <c r="L15" i="4"/>
  <c r="L48" i="4"/>
  <c r="L50" i="4"/>
  <c r="L52" i="4"/>
  <c r="L53" i="4"/>
  <c r="L55" i="4"/>
  <c r="L56" i="4"/>
  <c r="L58" i="4"/>
  <c r="L60" i="4"/>
  <c r="L61" i="4"/>
  <c r="L63" i="4"/>
  <c r="L64" i="4"/>
  <c r="L65" i="4"/>
  <c r="L17" i="4"/>
  <c r="L13" i="4"/>
  <c r="L67" i="4"/>
  <c r="L69" i="4"/>
  <c r="L70" i="4"/>
  <c r="L71" i="4"/>
  <c r="L7" i="4"/>
  <c r="L73" i="4"/>
  <c r="L5" i="4"/>
  <c r="L74" i="4"/>
  <c r="L75" i="4"/>
  <c r="L77" i="4"/>
  <c r="L78" i="4"/>
  <c r="L79" i="4"/>
  <c r="L81" i="4"/>
  <c r="L83" i="4"/>
  <c r="L85" i="4"/>
  <c r="L86" i="4"/>
  <c r="L88" i="4"/>
  <c r="L23" i="4"/>
  <c r="L27" i="4"/>
  <c r="L30" i="4"/>
  <c r="L33" i="4"/>
  <c r="L37" i="4"/>
  <c r="L41" i="4"/>
  <c r="L49" i="4"/>
  <c r="L51" i="4"/>
  <c r="L54" i="4"/>
  <c r="L57" i="4"/>
  <c r="L59" i="4"/>
  <c r="L62" i="4"/>
  <c r="L66" i="4"/>
  <c r="L68" i="4"/>
  <c r="L72" i="4"/>
  <c r="L76" i="4"/>
  <c r="L80" i="4"/>
  <c r="L82" i="4"/>
  <c r="L84" i="4"/>
  <c r="L87" i="4"/>
  <c r="L13" i="1"/>
  <c r="L6" i="1"/>
  <c r="L5" i="1"/>
  <c r="L22" i="1"/>
  <c r="L28" i="1"/>
  <c r="L29" i="1"/>
  <c r="L30" i="1"/>
  <c r="L31" i="1"/>
  <c r="L35" i="1"/>
  <c r="L37" i="1"/>
  <c r="L38" i="1"/>
  <c r="L4" i="1"/>
  <c r="L40" i="1"/>
  <c r="L41" i="1"/>
  <c r="L42" i="1"/>
  <c r="L46" i="1"/>
  <c r="L47" i="1"/>
  <c r="L48" i="1"/>
  <c r="L50" i="1"/>
  <c r="L51" i="1"/>
  <c r="L9" i="1"/>
  <c r="L52" i="1"/>
  <c r="L8" i="1"/>
  <c r="L56" i="1"/>
  <c r="L59" i="1"/>
  <c r="L60" i="1"/>
  <c r="L61" i="1"/>
  <c r="L62" i="1"/>
  <c r="L14" i="1"/>
  <c r="L65" i="1"/>
  <c r="L68" i="1"/>
  <c r="L70" i="1"/>
  <c r="L71" i="1"/>
  <c r="L74" i="1"/>
  <c r="L75" i="1"/>
  <c r="L7" i="1"/>
  <c r="L16" i="1"/>
  <c r="L80" i="1"/>
  <c r="L83" i="1"/>
  <c r="L12" i="1"/>
  <c r="L18" i="1"/>
  <c r="L87" i="1"/>
  <c r="L19" i="1"/>
  <c r="L11" i="1"/>
  <c r="L90" i="1"/>
  <c r="L92" i="1"/>
  <c r="L95" i="1"/>
  <c r="L99" i="1"/>
  <c r="L100" i="1"/>
  <c r="L101" i="1"/>
  <c r="L104" i="1"/>
  <c r="L105" i="1"/>
  <c r="L108" i="1"/>
  <c r="L24" i="1"/>
  <c r="L111" i="1"/>
  <c r="L112" i="1"/>
  <c r="L115" i="1"/>
  <c r="L116" i="1"/>
  <c r="L117" i="1"/>
  <c r="L119" i="1"/>
  <c r="L121" i="1"/>
  <c r="L124" i="1"/>
  <c r="L125" i="1"/>
  <c r="L126" i="1"/>
  <c r="L128" i="1"/>
  <c r="L132" i="1"/>
  <c r="L133" i="1"/>
  <c r="L135" i="1"/>
  <c r="L138" i="1"/>
  <c r="L139" i="1"/>
  <c r="L141" i="1"/>
  <c r="L17" i="1"/>
  <c r="L144" i="1"/>
  <c r="L146" i="1"/>
  <c r="L148" i="1"/>
  <c r="L151" i="1"/>
  <c r="L153" i="1"/>
  <c r="L155" i="1"/>
  <c r="L156" i="1"/>
  <c r="L159" i="1"/>
  <c r="L161" i="1"/>
  <c r="L163" i="1"/>
  <c r="L165" i="1"/>
  <c r="L167" i="1"/>
  <c r="L168" i="1"/>
  <c r="L170" i="1"/>
  <c r="L173" i="1"/>
  <c r="L174" i="1"/>
  <c r="L177" i="1"/>
  <c r="L178" i="1"/>
  <c r="L183" i="1"/>
  <c r="L32" i="1"/>
  <c r="L185" i="1"/>
  <c r="L34" i="1"/>
  <c r="L188" i="1"/>
  <c r="L33" i="1"/>
  <c r="L191" i="1"/>
  <c r="L193" i="1"/>
  <c r="L194" i="1"/>
  <c r="L195" i="1"/>
  <c r="L199" i="1"/>
  <c r="L200" i="1"/>
  <c r="L201" i="1"/>
  <c r="L204" i="1"/>
  <c r="L206" i="1"/>
  <c r="L207" i="1"/>
  <c r="L208" i="1"/>
  <c r="L210" i="1"/>
  <c r="L212" i="1"/>
  <c r="L36" i="1"/>
  <c r="L213" i="1"/>
  <c r="L215" i="1"/>
  <c r="L216" i="1"/>
  <c r="L218" i="1"/>
  <c r="L219" i="1"/>
  <c r="L220" i="1"/>
  <c r="L222" i="1"/>
  <c r="L223" i="1"/>
  <c r="L225" i="1"/>
  <c r="L227" i="1"/>
  <c r="L229" i="1"/>
  <c r="L230" i="1"/>
  <c r="L231" i="1"/>
  <c r="L233" i="1"/>
  <c r="L10" i="1"/>
  <c r="L234" i="1"/>
  <c r="L236" i="1"/>
  <c r="L238" i="1"/>
  <c r="L239" i="1"/>
  <c r="L241" i="1"/>
  <c r="L242" i="1"/>
  <c r="L243" i="1"/>
  <c r="L245" i="1"/>
  <c r="L246" i="1"/>
  <c r="L247" i="1"/>
  <c r="L250" i="1"/>
  <c r="L252" i="1"/>
  <c r="L253" i="1"/>
  <c r="L255" i="1"/>
  <c r="L257" i="1"/>
  <c r="L258" i="1"/>
  <c r="L259" i="1"/>
  <c r="L260" i="1"/>
  <c r="L261" i="1"/>
  <c r="L262" i="1"/>
  <c r="L263" i="1"/>
  <c r="L20" i="1"/>
  <c r="L26" i="1"/>
  <c r="L39" i="1"/>
  <c r="L45" i="1"/>
  <c r="L49" i="1"/>
  <c r="L55" i="1"/>
  <c r="L64" i="1"/>
  <c r="L66" i="1"/>
  <c r="L76" i="1"/>
  <c r="L82" i="1"/>
  <c r="L86" i="1"/>
  <c r="L98" i="1"/>
  <c r="L107" i="1"/>
  <c r="L110" i="1"/>
  <c r="L120" i="1"/>
  <c r="L130" i="1"/>
  <c r="L140" i="1"/>
  <c r="L149" i="1"/>
  <c r="L154" i="1"/>
  <c r="L157" i="1"/>
  <c r="L166" i="1"/>
  <c r="L172" i="1"/>
  <c r="L175" i="1"/>
  <c r="L180" i="1"/>
  <c r="L182" i="1"/>
  <c r="L187" i="1"/>
  <c r="L190" i="1"/>
  <c r="L197" i="1"/>
  <c r="L205" i="1"/>
  <c r="L211" i="1"/>
  <c r="L214" i="1"/>
  <c r="L217" i="1"/>
  <c r="L221" i="1"/>
  <c r="L224" i="1"/>
  <c r="L226" i="1"/>
  <c r="L228" i="1"/>
  <c r="L232" i="1"/>
  <c r="L235" i="1"/>
  <c r="L237" i="1"/>
  <c r="L240" i="1"/>
  <c r="L244" i="1"/>
  <c r="L248" i="1"/>
  <c r="L88" i="1"/>
  <c r="L91" i="1"/>
  <c r="L249" i="1"/>
  <c r="L251" i="1"/>
  <c r="L254" i="1"/>
  <c r="L256" i="1"/>
  <c r="L11" i="2"/>
  <c r="L12" i="2"/>
  <c r="L13" i="2"/>
  <c r="L14" i="2"/>
  <c r="L15" i="2"/>
  <c r="L4" i="2"/>
  <c r="L16" i="2"/>
  <c r="L22" i="2"/>
  <c r="L23" i="2"/>
  <c r="L21" i="2"/>
  <c r="L3" i="2"/>
  <c r="L2" i="2"/>
  <c r="L29" i="2"/>
  <c r="L30" i="2"/>
  <c r="L31" i="2"/>
  <c r="L6" i="2"/>
  <c r="L5" i="2"/>
  <c r="L35" i="2"/>
  <c r="L36" i="2"/>
  <c r="L38" i="2"/>
  <c r="L42" i="2"/>
  <c r="L43" i="2"/>
  <c r="L44" i="2"/>
  <c r="L46" i="2"/>
  <c r="L47" i="2"/>
  <c r="L49" i="2"/>
  <c r="L52" i="2"/>
  <c r="L55" i="2"/>
  <c r="L8" i="2"/>
  <c r="L59" i="2"/>
  <c r="L61" i="2"/>
  <c r="L62" i="2"/>
  <c r="L64" i="2"/>
  <c r="L65" i="2"/>
  <c r="L70" i="2"/>
  <c r="L71" i="2"/>
  <c r="L72" i="2"/>
  <c r="L74" i="2"/>
  <c r="L77" i="2"/>
  <c r="L78" i="2"/>
  <c r="L80" i="2"/>
  <c r="L82" i="2"/>
  <c r="L85" i="2"/>
  <c r="L86" i="2"/>
  <c r="L89" i="2"/>
  <c r="L91" i="2"/>
  <c r="L93" i="2"/>
  <c r="L94" i="2"/>
  <c r="L96" i="2"/>
  <c r="L97" i="2"/>
  <c r="L98" i="2"/>
  <c r="L99" i="2"/>
  <c r="L100" i="2"/>
  <c r="L102" i="2"/>
  <c r="L103" i="2"/>
  <c r="L104" i="2"/>
  <c r="L108" i="2"/>
  <c r="L109" i="2"/>
  <c r="L110" i="2"/>
  <c r="L112" i="2"/>
  <c r="L113" i="2"/>
  <c r="L114" i="2"/>
  <c r="L116" i="2"/>
  <c r="L117" i="2"/>
  <c r="L119" i="2"/>
  <c r="L121" i="2"/>
  <c r="L123" i="2"/>
  <c r="L124" i="2"/>
  <c r="L126" i="2"/>
  <c r="L127" i="2"/>
  <c r="L128" i="2"/>
  <c r="L130" i="2"/>
  <c r="L131" i="2"/>
  <c r="L133" i="2"/>
  <c r="L135" i="2"/>
  <c r="L136" i="2"/>
  <c r="L139" i="2"/>
  <c r="L141" i="2"/>
  <c r="L142" i="2"/>
  <c r="L144" i="2"/>
  <c r="L146" i="2"/>
  <c r="L148" i="2"/>
  <c r="L150" i="2"/>
  <c r="L10" i="2"/>
  <c r="L24" i="2"/>
  <c r="L27" i="2"/>
  <c r="L50" i="2"/>
  <c r="L56" i="2"/>
  <c r="L60" i="2"/>
  <c r="L66" i="2"/>
  <c r="L68" i="2"/>
  <c r="L79" i="2"/>
  <c r="L83" i="2"/>
  <c r="L88" i="2"/>
  <c r="L92" i="2"/>
  <c r="L95" i="2"/>
  <c r="L101" i="2"/>
  <c r="L105" i="2"/>
  <c r="L107" i="2"/>
  <c r="L111" i="2"/>
  <c r="L115" i="2"/>
  <c r="L118" i="2"/>
  <c r="L120" i="2"/>
  <c r="L122" i="2"/>
  <c r="L125" i="2"/>
  <c r="L129" i="2"/>
  <c r="L132" i="2"/>
  <c r="L134" i="2"/>
  <c r="L137" i="2"/>
  <c r="L140" i="2"/>
  <c r="L143" i="2"/>
  <c r="L145" i="2"/>
  <c r="L147" i="2"/>
  <c r="L149" i="2"/>
  <c r="L151" i="2"/>
  <c r="L152" i="2"/>
  <c r="L153" i="2"/>
  <c r="L154" i="2"/>
  <c r="L155" i="2"/>
  <c r="L157" i="2"/>
  <c r="L19" i="2"/>
  <c r="L3" i="4"/>
  <c r="L7" i="2"/>
  <c r="L2" i="1"/>
  <c r="L4" i="3"/>
  <c r="C124" i="2"/>
  <c r="C146" i="2"/>
  <c r="C110" i="2"/>
  <c r="C132" i="1"/>
  <c r="C204" i="1"/>
  <c r="C12" i="1"/>
  <c r="C121" i="2"/>
  <c r="C148" i="2"/>
  <c r="C258" i="1"/>
  <c r="C113" i="2"/>
  <c r="C159" i="1"/>
  <c r="C89" i="2"/>
  <c r="C141" i="1"/>
  <c r="C47" i="1"/>
  <c r="C195" i="1"/>
  <c r="C116" i="2"/>
  <c r="C262" i="1"/>
  <c r="C93" i="2"/>
  <c r="C250" i="1"/>
  <c r="C177" i="1"/>
  <c r="C183" i="1"/>
  <c r="C56" i="1"/>
  <c r="C115" i="1"/>
  <c r="C261" i="1"/>
  <c r="C61" i="2"/>
  <c r="C238" i="1"/>
  <c r="C62" i="2"/>
  <c r="C133" i="2"/>
  <c r="C150" i="2"/>
  <c r="C144" i="2"/>
  <c r="C212" i="1"/>
  <c r="C233" i="1"/>
  <c r="C46" i="1"/>
  <c r="C77" i="2"/>
  <c r="C234" i="1"/>
  <c r="C257" i="1"/>
  <c r="C242" i="1"/>
  <c r="C127" i="2"/>
  <c r="C167" i="1"/>
  <c r="C100" i="1"/>
  <c r="C263" i="1"/>
  <c r="C96" i="2"/>
  <c r="C92" i="1"/>
  <c r="C165" i="1"/>
  <c r="C141" i="2"/>
  <c r="C65" i="1"/>
  <c r="C128" i="1"/>
  <c r="C52" i="1"/>
  <c r="C253" i="1"/>
  <c r="C74" i="1"/>
  <c r="C227" i="1"/>
  <c r="C72" i="2"/>
  <c r="C71" i="1"/>
  <c r="C139" i="2"/>
  <c r="C230" i="1"/>
  <c r="C146" i="1"/>
  <c r="C59" i="1"/>
  <c r="C255" i="1"/>
  <c r="C155" i="1"/>
  <c r="C252" i="1"/>
  <c r="C119" i="1"/>
  <c r="C80" i="1"/>
  <c r="C104" i="2"/>
  <c r="C260" i="1"/>
  <c r="C47" i="2"/>
  <c r="C128" i="2"/>
  <c r="C193" i="1"/>
  <c r="C259" i="1"/>
  <c r="C247" i="1"/>
  <c r="C109" i="2"/>
  <c r="C105" i="1"/>
  <c r="C213" i="1"/>
  <c r="C239" i="1"/>
  <c r="C216" i="1"/>
  <c r="C246" i="1"/>
  <c r="C85" i="2"/>
  <c r="C102" i="2"/>
</calcChain>
</file>

<file path=xl/sharedStrings.xml><?xml version="1.0" encoding="utf-8"?>
<sst xmlns="http://schemas.openxmlformats.org/spreadsheetml/2006/main" count="1639" uniqueCount="1121">
  <si>
    <t>Antoine</t>
  </si>
  <si>
    <t>Francois</t>
  </si>
  <si>
    <t>Manon</t>
  </si>
  <si>
    <t>Corentin</t>
  </si>
  <si>
    <t>Martin</t>
  </si>
  <si>
    <t>Julian</t>
  </si>
  <si>
    <t>Maxime</t>
  </si>
  <si>
    <t>Pierre-olivier</t>
  </si>
  <si>
    <t>Hugo</t>
  </si>
  <si>
    <t>Jean-Francois</t>
  </si>
  <si>
    <t>Nicolas</t>
  </si>
  <si>
    <t>Victor</t>
  </si>
  <si>
    <t>johan</t>
  </si>
  <si>
    <t>CHEVAL</t>
  </si>
  <si>
    <t>Pierre-Marie</t>
  </si>
  <si>
    <t>Raphael</t>
  </si>
  <si>
    <t>François</t>
  </si>
  <si>
    <t>Thomas</t>
  </si>
  <si>
    <t>Virgile</t>
  </si>
  <si>
    <t>VESTUR</t>
  </si>
  <si>
    <t>Jérôme</t>
  </si>
  <si>
    <t>Pierre</t>
  </si>
  <si>
    <t>Alexandre</t>
  </si>
  <si>
    <t>Julien</t>
  </si>
  <si>
    <t>MIQUEL</t>
  </si>
  <si>
    <t>Frederic</t>
  </si>
  <si>
    <t>Eymard</t>
  </si>
  <si>
    <t>Amine</t>
  </si>
  <si>
    <t>Gaspard</t>
  </si>
  <si>
    <t>Leandre</t>
  </si>
  <si>
    <t>Charly</t>
  </si>
  <si>
    <t>Luis</t>
  </si>
  <si>
    <t>LE GOFF</t>
  </si>
  <si>
    <t>Gwendal</t>
  </si>
  <si>
    <t>Julio</t>
  </si>
  <si>
    <t>Joseph</t>
  </si>
  <si>
    <t>KHARCHI</t>
  </si>
  <si>
    <t>Anis</t>
  </si>
  <si>
    <t>Eric</t>
  </si>
  <si>
    <t>Réginald</t>
  </si>
  <si>
    <t>Grégoire</t>
  </si>
  <si>
    <t>Pranav</t>
  </si>
  <si>
    <t>Anne</t>
  </si>
  <si>
    <t>Charlotte</t>
  </si>
  <si>
    <t>Coline</t>
  </si>
  <si>
    <t>Alice</t>
  </si>
  <si>
    <t>Rossell Kauppinen</t>
  </si>
  <si>
    <t>Silvia</t>
  </si>
  <si>
    <t>Juliette</t>
  </si>
  <si>
    <t>Amelie</t>
  </si>
  <si>
    <t>Mareike</t>
  </si>
  <si>
    <t>Marie-Adélie</t>
  </si>
  <si>
    <t>Quiterie</t>
  </si>
  <si>
    <t>Laura</t>
  </si>
  <si>
    <t>CUREAU</t>
  </si>
  <si>
    <t>Marianne</t>
  </si>
  <si>
    <t>BOQUET</t>
  </si>
  <si>
    <t>Nathanaelle</t>
  </si>
  <si>
    <t>Adèle</t>
  </si>
  <si>
    <t>ROBLES MORENO</t>
  </si>
  <si>
    <t>Claudia</t>
  </si>
  <si>
    <t>Sofie</t>
  </si>
  <si>
    <t>Cecilia</t>
  </si>
  <si>
    <t>Yves</t>
  </si>
  <si>
    <t>Guillaume</t>
  </si>
  <si>
    <t>Emmanuel</t>
  </si>
  <si>
    <t>JACQUET</t>
  </si>
  <si>
    <t>Lionel</t>
  </si>
  <si>
    <t>Lars</t>
  </si>
  <si>
    <t>Adriano</t>
  </si>
  <si>
    <t>Benoît</t>
  </si>
  <si>
    <t>HURST</t>
  </si>
  <si>
    <t>Sean</t>
  </si>
  <si>
    <t>Bruno</t>
  </si>
  <si>
    <t>DUPUIS</t>
  </si>
  <si>
    <t>Jean-Michel</t>
  </si>
  <si>
    <t>Vito</t>
  </si>
  <si>
    <t>Ludovic</t>
  </si>
  <si>
    <t>DUVERNET</t>
  </si>
  <si>
    <t>Sébastien</t>
  </si>
  <si>
    <t>PAIX</t>
  </si>
  <si>
    <t>FEBVRE O</t>
  </si>
  <si>
    <t>OLIVIER</t>
  </si>
  <si>
    <t>BRUGEAT</t>
  </si>
  <si>
    <t>Frédéric</t>
  </si>
  <si>
    <t>Simon</t>
  </si>
  <si>
    <t>Patrice</t>
  </si>
  <si>
    <t>ESPER</t>
  </si>
  <si>
    <t>Marcela</t>
  </si>
  <si>
    <t>DELFINI</t>
  </si>
  <si>
    <t>Alessandra</t>
  </si>
  <si>
    <t>Rebecca</t>
  </si>
  <si>
    <t>Ana-Maria</t>
  </si>
  <si>
    <t>Adriana</t>
  </si>
  <si>
    <t>Isabelle</t>
  </si>
  <si>
    <t>Sabrina</t>
  </si>
  <si>
    <t>FEBVRE V</t>
  </si>
  <si>
    <t>Valerie</t>
  </si>
  <si>
    <t>Diana</t>
  </si>
  <si>
    <t>JÉRÉMIE</t>
  </si>
  <si>
    <t>Karine</t>
  </si>
  <si>
    <t>Place</t>
  </si>
  <si>
    <t>Nom</t>
  </si>
  <si>
    <t>Prénom</t>
  </si>
  <si>
    <t>N° Licence</t>
  </si>
  <si>
    <t>PSC</t>
  </si>
  <si>
    <t>ACF</t>
  </si>
  <si>
    <t>ACBB</t>
  </si>
  <si>
    <t>Expat Sept</t>
  </si>
  <si>
    <t>RMA</t>
  </si>
  <si>
    <t>ExpatMars</t>
  </si>
  <si>
    <t>TOTAL</t>
  </si>
  <si>
    <t>Club</t>
  </si>
  <si>
    <t>Elodie</t>
  </si>
  <si>
    <t>Julie</t>
  </si>
  <si>
    <t>Marie</t>
  </si>
  <si>
    <t>Floriane</t>
  </si>
  <si>
    <t>Lou</t>
  </si>
  <si>
    <t>Justine</t>
  </si>
  <si>
    <t>Gabrielle</t>
  </si>
  <si>
    <t>Mathilde</t>
  </si>
  <si>
    <t>Frédérique</t>
  </si>
  <si>
    <t>Léa</t>
  </si>
  <si>
    <t>Stefanie</t>
  </si>
  <si>
    <t>Eulalie</t>
  </si>
  <si>
    <t>Clémence</t>
  </si>
  <si>
    <t>Salomé</t>
  </si>
  <si>
    <t>Clelia</t>
  </si>
  <si>
    <t>Marylou</t>
  </si>
  <si>
    <t>Léonie</t>
  </si>
  <si>
    <t>Florence</t>
  </si>
  <si>
    <t>Sophie</t>
  </si>
  <si>
    <t>Line</t>
  </si>
  <si>
    <t>Camille</t>
  </si>
  <si>
    <t>Octavie</t>
  </si>
  <si>
    <t>Joséphine</t>
  </si>
  <si>
    <t>Louise</t>
  </si>
  <si>
    <t>Caroline</t>
  </si>
  <si>
    <t>Nora</t>
  </si>
  <si>
    <t>Estelle</t>
  </si>
  <si>
    <t>Andreea</t>
  </si>
  <si>
    <t>Jérémy</t>
  </si>
  <si>
    <t>Thibault</t>
  </si>
  <si>
    <t>Yohan</t>
  </si>
  <si>
    <t>Christopher</t>
  </si>
  <si>
    <t>Florent</t>
  </si>
  <si>
    <t>Vincent</t>
  </si>
  <si>
    <t>Gabriel</t>
  </si>
  <si>
    <t>Stephane</t>
  </si>
  <si>
    <t>Thibaut</t>
  </si>
  <si>
    <t>Gregoire</t>
  </si>
  <si>
    <t>Paul</t>
  </si>
  <si>
    <t>Rayane</t>
  </si>
  <si>
    <t>Amaury</t>
  </si>
  <si>
    <t>Kevin</t>
  </si>
  <si>
    <t>Ewen</t>
  </si>
  <si>
    <t>Florian</t>
  </si>
  <si>
    <t>Théo</t>
  </si>
  <si>
    <t>Mathieu</t>
  </si>
  <si>
    <t>Cyril</t>
  </si>
  <si>
    <t>Lilian</t>
  </si>
  <si>
    <t>Tom</t>
  </si>
  <si>
    <t>Olivier</t>
  </si>
  <si>
    <t>Anton</t>
  </si>
  <si>
    <t>Romain</t>
  </si>
  <si>
    <t>Timothée</t>
  </si>
  <si>
    <t>Josselin</t>
  </si>
  <si>
    <t>Arthur</t>
  </si>
  <si>
    <t>Baptiste</t>
  </si>
  <si>
    <t>Lorenzo</t>
  </si>
  <si>
    <t>Jonathan</t>
  </si>
  <si>
    <t>Valentin</t>
  </si>
  <si>
    <t>Matthias</t>
  </si>
  <si>
    <t>Alex</t>
  </si>
  <si>
    <t>Jeremy</t>
  </si>
  <si>
    <t>William</t>
  </si>
  <si>
    <t>Benjamin</t>
  </si>
  <si>
    <t>Stéphane</t>
  </si>
  <si>
    <t>Benoit</t>
  </si>
  <si>
    <t>Philippe</t>
  </si>
  <si>
    <t>Louis</t>
  </si>
  <si>
    <t>Yann</t>
  </si>
  <si>
    <t>Mario</t>
  </si>
  <si>
    <t>Marc</t>
  </si>
  <si>
    <t>Karim</t>
  </si>
  <si>
    <t>Abdellah</t>
  </si>
  <si>
    <t>Thierry</t>
  </si>
  <si>
    <t>Laurent</t>
  </si>
  <si>
    <t>Matthieu</t>
  </si>
  <si>
    <t>Iwann</t>
  </si>
  <si>
    <t>Axel</t>
  </si>
  <si>
    <t>Adeline</t>
  </si>
  <si>
    <t>Cécile</t>
  </si>
  <si>
    <t>Olinda</t>
  </si>
  <si>
    <t>Morgane</t>
  </si>
  <si>
    <t>Nathalie</t>
  </si>
  <si>
    <t>Catherine</t>
  </si>
  <si>
    <t>Carine</t>
  </si>
  <si>
    <t>Olivia</t>
  </si>
  <si>
    <t>Claire</t>
  </si>
  <si>
    <t>Ariane</t>
  </si>
  <si>
    <t>Christine</t>
  </si>
  <si>
    <t>Corinne</t>
  </si>
  <si>
    <t>Audrey</t>
  </si>
  <si>
    <t>Bouchra</t>
  </si>
  <si>
    <t>Magali</t>
  </si>
  <si>
    <t>Anne Lise</t>
  </si>
  <si>
    <t>Marie-Joëlle</t>
  </si>
  <si>
    <t>Stéphanie</t>
  </si>
  <si>
    <t>Malika</t>
  </si>
  <si>
    <t>Katheleen</t>
  </si>
  <si>
    <t>WENGER</t>
  </si>
  <si>
    <t>TABOT</t>
  </si>
  <si>
    <t>SEZNEC</t>
  </si>
  <si>
    <t>SPONY</t>
  </si>
  <si>
    <t>R HARRISON</t>
  </si>
  <si>
    <t>MONOT</t>
  </si>
  <si>
    <t>MILLIERE</t>
  </si>
  <si>
    <t>MAGUET</t>
  </si>
  <si>
    <t>DELAMARRE</t>
  </si>
  <si>
    <t>FAYET</t>
  </si>
  <si>
    <t>LACOUR</t>
  </si>
  <si>
    <t>LEROYER</t>
  </si>
  <si>
    <t>MERER</t>
  </si>
  <si>
    <t>BRIQUET</t>
  </si>
  <si>
    <t>PLAT</t>
  </si>
  <si>
    <t>HARDER</t>
  </si>
  <si>
    <t>PINTO DE SA ROCHA</t>
  </si>
  <si>
    <t>LAUNAY</t>
  </si>
  <si>
    <t>MAHET</t>
  </si>
  <si>
    <t>DOUADI</t>
  </si>
  <si>
    <t>LENDECHE</t>
  </si>
  <si>
    <t>JANIN</t>
  </si>
  <si>
    <t>LACARRIERE</t>
  </si>
  <si>
    <t>AUBRY</t>
  </si>
  <si>
    <t>BARDY</t>
  </si>
  <si>
    <t>BRUNEAU</t>
  </si>
  <si>
    <t>GROLEAU</t>
  </si>
  <si>
    <t>YVERMAN</t>
  </si>
  <si>
    <t>ARENAS</t>
  </si>
  <si>
    <t>BORLEE</t>
  </si>
  <si>
    <t>AL FASSIH</t>
  </si>
  <si>
    <t>DAURES</t>
  </si>
  <si>
    <t>SCHNEIDER-MAUNOURY</t>
  </si>
  <si>
    <t>PLANCHE</t>
  </si>
  <si>
    <t>GRAVÉ</t>
  </si>
  <si>
    <t>BOYER</t>
  </si>
  <si>
    <t>GELIN</t>
  </si>
  <si>
    <t>GHOMIRIANI-GREUBEL</t>
  </si>
  <si>
    <t>DE MAISTRE</t>
  </si>
  <si>
    <t>REINOSO</t>
  </si>
  <si>
    <t>BATY</t>
  </si>
  <si>
    <t>PETCANA</t>
  </si>
  <si>
    <t>COROLLER</t>
  </si>
  <si>
    <t>LE GRIX</t>
  </si>
  <si>
    <t>PAILLUSSON</t>
  </si>
  <si>
    <t>VAILLANT</t>
  </si>
  <si>
    <t>BARBE</t>
  </si>
  <si>
    <t>ZYCH</t>
  </si>
  <si>
    <t>CHETRIT</t>
  </si>
  <si>
    <t>DELATRE</t>
  </si>
  <si>
    <t>GAILLARD</t>
  </si>
  <si>
    <t>SAINSAULIEU</t>
  </si>
  <si>
    <t>BOUGON</t>
  </si>
  <si>
    <t>VERBRUGGHE</t>
  </si>
  <si>
    <t>GAYET</t>
  </si>
  <si>
    <t>LEDOUX</t>
  </si>
  <si>
    <t>PETIT</t>
  </si>
  <si>
    <t>SMAGGHUE</t>
  </si>
  <si>
    <t>ALIX</t>
  </si>
  <si>
    <t>MOUNIER</t>
  </si>
  <si>
    <t>MAZUEL</t>
  </si>
  <si>
    <t>NOBLAT</t>
  </si>
  <si>
    <t>RIOU</t>
  </si>
  <si>
    <t>LANDRECIES</t>
  </si>
  <si>
    <t>MEUNIER</t>
  </si>
  <si>
    <t>PIRANY</t>
  </si>
  <si>
    <t>SABBADINI</t>
  </si>
  <si>
    <t>LOFFREDO</t>
  </si>
  <si>
    <t>PELLERIN</t>
  </si>
  <si>
    <t>HOULE</t>
  </si>
  <si>
    <t>ARES</t>
  </si>
  <si>
    <t>DUMAINE</t>
  </si>
  <si>
    <t>CAMPIGLIA</t>
  </si>
  <si>
    <t>HERVAULT</t>
  </si>
  <si>
    <t>GIBAULT</t>
  </si>
  <si>
    <t>ROSEMOND</t>
  </si>
  <si>
    <t>BOUTEILLER</t>
  </si>
  <si>
    <t>BREARD</t>
  </si>
  <si>
    <t>MASSIDDA</t>
  </si>
  <si>
    <t>RAINGEARD</t>
  </si>
  <si>
    <t>ORAIN FREUND</t>
  </si>
  <si>
    <t>BATARD</t>
  </si>
  <si>
    <t>JACQUETIN</t>
  </si>
  <si>
    <t>PIERRE</t>
  </si>
  <si>
    <t>RODOZ</t>
  </si>
  <si>
    <t>GAMIETTE</t>
  </si>
  <si>
    <t>LECHER</t>
  </si>
  <si>
    <t>RIVIERE</t>
  </si>
  <si>
    <t>HOUDEVILLE</t>
  </si>
  <si>
    <t>RELLA</t>
  </si>
  <si>
    <t>CHRAÏBI</t>
  </si>
  <si>
    <t>MAUREL</t>
  </si>
  <si>
    <t>CASSOU G</t>
  </si>
  <si>
    <t>TAILLANDIER</t>
  </si>
  <si>
    <t>BÉGASSAT</t>
  </si>
  <si>
    <t>GAY</t>
  </si>
  <si>
    <t>MORISSET</t>
  </si>
  <si>
    <t>PRAT</t>
  </si>
  <si>
    <t>BRANCHEREAU</t>
  </si>
  <si>
    <t>CHAUMER</t>
  </si>
  <si>
    <t>MAROT BROUILLET</t>
  </si>
  <si>
    <t>CÁRDENAS</t>
  </si>
  <si>
    <t>FUZEAUX</t>
  </si>
  <si>
    <t>BOURHIS</t>
  </si>
  <si>
    <t>VOLCOT</t>
  </si>
  <si>
    <t>JACQUES</t>
  </si>
  <si>
    <t>BAIKECHE</t>
  </si>
  <si>
    <t>DES COURTIS</t>
  </si>
  <si>
    <t>TANDÉO</t>
  </si>
  <si>
    <t>VIALLE</t>
  </si>
  <si>
    <t>BOULAIN</t>
  </si>
  <si>
    <t>JEAN</t>
  </si>
  <si>
    <t>BOURBION</t>
  </si>
  <si>
    <t>PREVOT</t>
  </si>
  <si>
    <t>FALLIGAN DE VERGNE</t>
  </si>
  <si>
    <t>GELLE</t>
  </si>
  <si>
    <t>AGARWAL</t>
  </si>
  <si>
    <t>RITRIVATO</t>
  </si>
  <si>
    <t>ALMONTE FELIX</t>
  </si>
  <si>
    <t>DUFRAIGNE</t>
  </si>
  <si>
    <t>MARX</t>
  </si>
  <si>
    <t>DEMETTE</t>
  </si>
  <si>
    <t>AVILA</t>
  </si>
  <si>
    <t>AZUMA</t>
  </si>
  <si>
    <t>MAGDELEINE</t>
  </si>
  <si>
    <t>DIRKSEN</t>
  </si>
  <si>
    <t>B81080C0130766MS2FRA</t>
  </si>
  <si>
    <t>A38355C0040681MV1FRA</t>
  </si>
  <si>
    <t>TRI VAL DE GRAY</t>
  </si>
  <si>
    <t>ROJAS</t>
  </si>
  <si>
    <t>FEUILLATRE</t>
  </si>
  <si>
    <t>VERSAEVEL</t>
  </si>
  <si>
    <t>VEYNE</t>
  </si>
  <si>
    <t>LE NOUVEAU</t>
  </si>
  <si>
    <t>PERDERISET</t>
  </si>
  <si>
    <t>PEIRONE</t>
  </si>
  <si>
    <t>ROUSSELET</t>
  </si>
  <si>
    <t>CASSOU E</t>
  </si>
  <si>
    <t>CAYROU</t>
  </si>
  <si>
    <t>GIFFARD</t>
  </si>
  <si>
    <t>LEFEBVRE</t>
  </si>
  <si>
    <t>DEQUICK</t>
  </si>
  <si>
    <t>DOUAUD</t>
  </si>
  <si>
    <t>KAHANE</t>
  </si>
  <si>
    <t>STADNICK</t>
  </si>
  <si>
    <t>ARMOIRY</t>
  </si>
  <si>
    <t>BONTÉ</t>
  </si>
  <si>
    <t>JORGENSEN</t>
  </si>
  <si>
    <t>LACOMBE</t>
  </si>
  <si>
    <t>VOISIN</t>
  </si>
  <si>
    <t>BATTISTONI</t>
  </si>
  <si>
    <t>FOURNIER</t>
  </si>
  <si>
    <t>JAUDEAU</t>
  </si>
  <si>
    <t>JEANSON</t>
  </si>
  <si>
    <t>CHATELLIER</t>
  </si>
  <si>
    <t>VERIN</t>
  </si>
  <si>
    <t>HANIFI</t>
  </si>
  <si>
    <t>CARUSO</t>
  </si>
  <si>
    <t>RAHOU</t>
  </si>
  <si>
    <t>BENALI</t>
  </si>
  <si>
    <t>RENARD</t>
  </si>
  <si>
    <t>RICCARDI</t>
  </si>
  <si>
    <t>IAICH</t>
  </si>
  <si>
    <t>VINÇON</t>
  </si>
  <si>
    <t>PITEUX</t>
  </si>
  <si>
    <t>MASINA</t>
  </si>
  <si>
    <t>BINISTI</t>
  </si>
  <si>
    <t>COSSON</t>
  </si>
  <si>
    <t>GRAS</t>
  </si>
  <si>
    <t>BOBIN</t>
  </si>
  <si>
    <t>PAQUEREAU</t>
  </si>
  <si>
    <t>SCAT</t>
  </si>
  <si>
    <t>LE DÛ</t>
  </si>
  <si>
    <t>DECANIS</t>
  </si>
  <si>
    <t>URSULET</t>
  </si>
  <si>
    <t>POCHON</t>
  </si>
  <si>
    <t>A01838C0130011MV4FRA</t>
  </si>
  <si>
    <t xml:space="preserve">DRAVEIL TRIATHLON </t>
  </si>
  <si>
    <t>TRIATHLON OLYMPIC DINARD</t>
  </si>
  <si>
    <t>B28156C0050624MS2FRA</t>
  </si>
  <si>
    <t>NL</t>
  </si>
  <si>
    <t>TEBIB</t>
  </si>
  <si>
    <t>PRUNIER</t>
  </si>
  <si>
    <t>GAUFFRETEAU</t>
  </si>
  <si>
    <t>PUENTES</t>
  </si>
  <si>
    <t>ALEGRIA-PREVOT</t>
  </si>
  <si>
    <t>CARABOEUF</t>
  </si>
  <si>
    <t>WHELAN</t>
  </si>
  <si>
    <t>CASTRAVET</t>
  </si>
  <si>
    <t>TRANCHET</t>
  </si>
  <si>
    <t>BELLAMY</t>
  </si>
  <si>
    <t>GEORGES</t>
  </si>
  <si>
    <t>MOURETON</t>
  </si>
  <si>
    <t>ROUGER</t>
  </si>
  <si>
    <t>ZIOL</t>
  </si>
  <si>
    <t>CASTERAN</t>
  </si>
  <si>
    <t>DRAGYN LAMORY</t>
  </si>
  <si>
    <t>VYVERMAN</t>
  </si>
  <si>
    <t>GUY</t>
  </si>
  <si>
    <t>EPSTEIN</t>
  </si>
  <si>
    <t>VALENTIN</t>
  </si>
  <si>
    <t>LE FRIANT</t>
  </si>
  <si>
    <t>CHOISY</t>
  </si>
  <si>
    <t>EGGERMANN</t>
  </si>
  <si>
    <t>BOSSER</t>
  </si>
  <si>
    <t>VALAT</t>
  </si>
  <si>
    <t>COFFIGNOT</t>
  </si>
  <si>
    <t>ABDELKAHHAR</t>
  </si>
  <si>
    <t>CHAMAILLÉ</t>
  </si>
  <si>
    <t>KOPACKI</t>
  </si>
  <si>
    <t>WONG</t>
  </si>
  <si>
    <t>RUPPRECHT</t>
  </si>
  <si>
    <t>GROS</t>
  </si>
  <si>
    <t>DILMI</t>
  </si>
  <si>
    <t>Elena</t>
  </si>
  <si>
    <t>A10986C0131086MV1FRA</t>
  </si>
  <si>
    <t>ATHLETIC COEUR DE FOND</t>
  </si>
  <si>
    <t>B78444C0130766MS3FRA</t>
  </si>
  <si>
    <t>B44330C0131469MS3FRA</t>
  </si>
  <si>
    <t>PARIS PARPAING TRIATHLON</t>
  </si>
  <si>
    <t>A33400C0200593MS2FRA</t>
  </si>
  <si>
    <t>H.A.C TRIATHLON</t>
  </si>
  <si>
    <t>A93370C0130020MS3FRA</t>
  </si>
  <si>
    <t>YPRL SAINT CYR TRIATHLON</t>
  </si>
  <si>
    <t>A37438C0130022MV1FRA</t>
  </si>
  <si>
    <t>TRIATH`CLUB D`ANDRESY</t>
  </si>
  <si>
    <t>PARIS SPORT CLUB</t>
  </si>
  <si>
    <t>B33897C0130032MS4FRA</t>
  </si>
  <si>
    <t>A03949C0130033MV1FRA</t>
  </si>
  <si>
    <t>U.S. IVRY TRIATHLON</t>
  </si>
  <si>
    <t>B69896C0130032MS4FRA</t>
  </si>
  <si>
    <t>A92934C0130032MS3FRA</t>
  </si>
  <si>
    <t>A85085C0130032MV2FRA</t>
  </si>
  <si>
    <t>Etienne</t>
  </si>
  <si>
    <t>C08661L0130032MS3FRA</t>
  </si>
  <si>
    <t>B83434C0130021MS2FRA</t>
  </si>
  <si>
    <t>RED STAR CLUB CHAMPIGNY</t>
  </si>
  <si>
    <t>B99852C0130032MMIFRA</t>
  </si>
  <si>
    <t>A65124C0130032MV1FRA</t>
  </si>
  <si>
    <t>B29744C0130026MS3FRA</t>
  </si>
  <si>
    <t>TRIATHLON CLUB TORCY</t>
  </si>
  <si>
    <t>A64479C0130797MV4FRA</t>
  </si>
  <si>
    <t>WILD TEAM TRIATHLON</t>
  </si>
  <si>
    <t>A92982C0130032MV2FRA</t>
  </si>
  <si>
    <t>B85219C0130032MCAFRA</t>
  </si>
  <si>
    <t>A70791C0130032MS3FRA</t>
  </si>
  <si>
    <t>B38910C0130032MCAFRA</t>
  </si>
  <si>
    <t>C10896C0130032MS3FRA</t>
  </si>
  <si>
    <t>B75165C0130056MS3FRA</t>
  </si>
  <si>
    <t>VELIZY TRIATHLON</t>
  </si>
  <si>
    <t>B33856C0130032MV2FRA</t>
  </si>
  <si>
    <t>B70358C0130019MS2FRA</t>
  </si>
  <si>
    <t>STADE FRANCAIS</t>
  </si>
  <si>
    <t>B53550C0131469FS3FRA</t>
  </si>
  <si>
    <t>B71853C0130766FS2FRA</t>
  </si>
  <si>
    <t>RMA PARIS TRIATHLON</t>
  </si>
  <si>
    <t>C08668L0130032MS2FRA</t>
  </si>
  <si>
    <t>C02799C0130032FS3FRA</t>
  </si>
  <si>
    <t>B73594C0130032MV1FRA</t>
  </si>
  <si>
    <t>B86611C0130032MMIFRA</t>
  </si>
  <si>
    <t>B40090C0130032FV3FRA</t>
  </si>
  <si>
    <t>A34134C0130032FS4FRA</t>
  </si>
  <si>
    <t>C02213C0130032MCAFRA</t>
  </si>
  <si>
    <t>C01966C0130032FS2FRA</t>
  </si>
  <si>
    <t>NANTERMOZ</t>
  </si>
  <si>
    <t>BERNARD BAILLE</t>
  </si>
  <si>
    <t>B64049C0130766MMIFRA</t>
  </si>
  <si>
    <t>B98507C0130032MV3FRA</t>
  </si>
  <si>
    <t>B30898C0131433MV1FRA</t>
  </si>
  <si>
    <t>SPADS TRIATHLON</t>
  </si>
  <si>
    <t>C10977C0131469MS3FRA</t>
  </si>
  <si>
    <t>C02745C0130032FS3FRA</t>
  </si>
  <si>
    <t>C05359L0130032MS2FRA</t>
  </si>
  <si>
    <t>C01580C0130032MCAFRA</t>
  </si>
  <si>
    <t>B61488C0130766MMIFRA</t>
  </si>
  <si>
    <t>B69301C0130766FV3FRA</t>
  </si>
  <si>
    <t>C01626L0130032MS3FRA</t>
  </si>
  <si>
    <t>A92628C0130032FS3FRA</t>
  </si>
  <si>
    <t>DASSAULT SPORTS</t>
  </si>
  <si>
    <t>C00655C0130025FV4FRA</t>
  </si>
  <si>
    <t>CLUB YERROIS DE TRIATHLON 91</t>
  </si>
  <si>
    <t>C08660C0130032FCAFRA</t>
  </si>
  <si>
    <t>C02770L0130032FS3FRA</t>
  </si>
  <si>
    <t>B90650C0130000MS4ESP</t>
  </si>
  <si>
    <t>Indiv</t>
  </si>
  <si>
    <t>A61697C0130077MV4FRA</t>
  </si>
  <si>
    <t>TRI AVENTURE</t>
  </si>
  <si>
    <t>C04458C0130766FCAFRA</t>
  </si>
  <si>
    <t>C00117L0130032FS2FRA</t>
  </si>
  <si>
    <t>C08843C0130032MMIFRA</t>
  </si>
  <si>
    <t>V</t>
  </si>
  <si>
    <t>B81901C0130032FS3FRA</t>
  </si>
  <si>
    <t>B76947C0130032MMIFRA</t>
  </si>
  <si>
    <t>C04205L0130032FV4FRA</t>
  </si>
  <si>
    <t>C05527L0130032FS3FRA</t>
  </si>
  <si>
    <t>A04643C0130047FV1FRA</t>
  </si>
  <si>
    <t>B83104C0130032FS2FRA</t>
  </si>
  <si>
    <t>B33666C0130032FV2FRA</t>
  </si>
  <si>
    <t>C10726C0130032FMIFRA</t>
  </si>
  <si>
    <t>A26324C0020485MV2FRA</t>
  </si>
  <si>
    <t>LA ROCHELLE TRIATHLON</t>
  </si>
  <si>
    <t xml:space="preserve">NL </t>
  </si>
  <si>
    <t>A25335L0020460MS1FRA</t>
  </si>
  <si>
    <t>LA TRIBU 64</t>
  </si>
  <si>
    <t>A25365C0131086MS2FRA</t>
  </si>
  <si>
    <t>A06226C0020465MS1FRA</t>
  </si>
  <si>
    <t>LES GIRONDINS DE BORDEAUX TRIATHLON</t>
  </si>
  <si>
    <t>B89189C0130057MS2FRA</t>
  </si>
  <si>
    <t>EPPG TRIATHLON CLUB 93</t>
  </si>
  <si>
    <t>B89822C0131086MS3FRA</t>
  </si>
  <si>
    <t>A72153C0131086MS4FRA</t>
  </si>
  <si>
    <t>B89874L0131086MS2FRA</t>
  </si>
  <si>
    <t>B30804C0201390MV3FRA</t>
  </si>
  <si>
    <t>GRANVILLE TRIATHLON</t>
  </si>
  <si>
    <t>A14274C0040663MS4FRA</t>
  </si>
  <si>
    <t>BEAUNE TRIATHLON</t>
  </si>
  <si>
    <t>B22887C0131395MS3FRA</t>
  </si>
  <si>
    <t xml:space="preserve">GOST </t>
  </si>
  <si>
    <t>C02879L0131086MS3FRA</t>
  </si>
  <si>
    <t>B28869C0130766MS3FRA</t>
  </si>
  <si>
    <t>C12694C0130047MS4FRA</t>
  </si>
  <si>
    <t>B29057C0131086MS4FRA</t>
  </si>
  <si>
    <t>C12869C0131086MS2FRA</t>
  </si>
  <si>
    <t>B83711C0131086MS3FRA</t>
  </si>
  <si>
    <t>A88196C0130004MCAFRA</t>
  </si>
  <si>
    <t>S.C.A. 2000 TRIATHLON EVRY</t>
  </si>
  <si>
    <t>B13832C0130013FS4FRA</t>
  </si>
  <si>
    <t>U.S. CRETEIL TRIATHLON</t>
  </si>
  <si>
    <t>B44145C0131086FS2FRA</t>
  </si>
  <si>
    <t>A45456C0260283FV3FRA</t>
  </si>
  <si>
    <t>SALON TRIATHLON</t>
  </si>
  <si>
    <t>C10622L0131751FS3FRA</t>
  </si>
  <si>
    <t>CMOL TRI 95</t>
  </si>
  <si>
    <t>B14205C0131086FS3FRA</t>
  </si>
  <si>
    <t>B83307C0130011FS4FRA</t>
  </si>
  <si>
    <t>DRAVEIL TRIATHLON 2000</t>
  </si>
  <si>
    <t>C13048L0131086FS2FRA</t>
  </si>
  <si>
    <t>A06309C0130075FV4FRA</t>
  </si>
  <si>
    <t>DRANCY TRIATHLON</t>
  </si>
  <si>
    <t>B65174C0131086FV2FRA</t>
  </si>
  <si>
    <t>B80081C0130051FV1FRA</t>
  </si>
  <si>
    <t>VALLEE DE MONTMORENCY TRIATHLON</t>
  </si>
  <si>
    <t>C12090C0130004FV2FRA</t>
  </si>
  <si>
    <t>B82206C0130021FV5FRA</t>
  </si>
  <si>
    <t>B82132C0130021FV5FRA</t>
  </si>
  <si>
    <t>A06310C0130075FV6FRA</t>
  </si>
  <si>
    <t>A66598C0131086MV1FRA</t>
  </si>
  <si>
    <t>B09114C0131086MV1AUS</t>
  </si>
  <si>
    <t>B39574C0131086MV1FRA</t>
  </si>
  <si>
    <t>C05043L0131086MV2FRA</t>
  </si>
  <si>
    <t>A01600C0130008MV5FR</t>
  </si>
  <si>
    <t>CLUB DES NAGEURS DE PARIS</t>
  </si>
  <si>
    <t>A35132C0050622MS4FRA</t>
  </si>
  <si>
    <t>DAUPHINS DE L`ELORN LANDERNEAU</t>
  </si>
  <si>
    <t>A97195C0130057MV4FRA</t>
  </si>
  <si>
    <t>B43749C0230000MV4FRA</t>
  </si>
  <si>
    <t>B89242L0131086MV3FRA</t>
  </si>
  <si>
    <t>B17783C0131086MV5FRA</t>
  </si>
  <si>
    <t>A01424C0130004MV3FRA</t>
  </si>
  <si>
    <t>A75454C0130004MV2FRA</t>
  </si>
  <si>
    <t>Letizia</t>
  </si>
  <si>
    <t>Robert</t>
  </si>
  <si>
    <t>Hélène</t>
  </si>
  <si>
    <t>Barbara</t>
  </si>
  <si>
    <t>Victoire</t>
  </si>
  <si>
    <t>Elise</t>
  </si>
  <si>
    <t>Bérénice</t>
  </si>
  <si>
    <t>Lauréna</t>
  </si>
  <si>
    <t>Meryl</t>
  </si>
  <si>
    <t>Marine</t>
  </si>
  <si>
    <t>Aurélie</t>
  </si>
  <si>
    <t>Rosalie</t>
  </si>
  <si>
    <t>Sophie Ulrike</t>
  </si>
  <si>
    <t>To My</t>
  </si>
  <si>
    <t>Paloma</t>
  </si>
  <si>
    <t>Angela</t>
  </si>
  <si>
    <t>Marion</t>
  </si>
  <si>
    <t>Lise</t>
  </si>
  <si>
    <t>Moreau</t>
  </si>
  <si>
    <t>Christelle</t>
  </si>
  <si>
    <t>Sílvia</t>
  </si>
  <si>
    <t>Sarah</t>
  </si>
  <si>
    <t>Ania</t>
  </si>
  <si>
    <t>Lilia</t>
  </si>
  <si>
    <t>Dina</t>
  </si>
  <si>
    <t>Sophia</t>
  </si>
  <si>
    <t>Maud</t>
  </si>
  <si>
    <t>Fanny</t>
  </si>
  <si>
    <t>Aurelia</t>
  </si>
  <si>
    <t>A03865C0130032FS4FRA</t>
  </si>
  <si>
    <t>B32784C0280498FS3FRA</t>
  </si>
  <si>
    <t>CLERMONT TRIATHLON</t>
  </si>
  <si>
    <t>B12881C0130032FS3FRA</t>
  </si>
  <si>
    <t>Geoffrey</t>
  </si>
  <si>
    <t>Versaevel</t>
  </si>
  <si>
    <t>Lindeperg</t>
  </si>
  <si>
    <t>Tristan</t>
  </si>
  <si>
    <t>Pigelet</t>
  </si>
  <si>
    <t>Molard</t>
  </si>
  <si>
    <t>Jerome</t>
  </si>
  <si>
    <t>Bouzereau</t>
  </si>
  <si>
    <t>Barbagelata</t>
  </si>
  <si>
    <t>Platteau</t>
  </si>
  <si>
    <t>Clément</t>
  </si>
  <si>
    <t>Mazuel</t>
  </si>
  <si>
    <t>Desgrippes</t>
  </si>
  <si>
    <t>Garnier Latreille</t>
  </si>
  <si>
    <t>Andre</t>
  </si>
  <si>
    <t>Charles</t>
  </si>
  <si>
    <t>Gillig</t>
  </si>
  <si>
    <t>Gaetan</t>
  </si>
  <si>
    <t>Loic</t>
  </si>
  <si>
    <t>Letarnec</t>
  </si>
  <si>
    <t>Ribaux</t>
  </si>
  <si>
    <t>Renouf</t>
  </si>
  <si>
    <t>Courtois</t>
  </si>
  <si>
    <t>Seren</t>
  </si>
  <si>
    <t>SCHIA</t>
  </si>
  <si>
    <t>Rait</t>
  </si>
  <si>
    <t>Rachid</t>
  </si>
  <si>
    <t>Lebon</t>
  </si>
  <si>
    <t>Aurélien</t>
  </si>
  <si>
    <t>Ba</t>
  </si>
  <si>
    <t>Ibrahima</t>
  </si>
  <si>
    <t>Cros</t>
  </si>
  <si>
    <t>Juan</t>
  </si>
  <si>
    <t>Farinole</t>
  </si>
  <si>
    <t>Fonteneau</t>
  </si>
  <si>
    <t>Montenoise</t>
  </si>
  <si>
    <t>Maziere</t>
  </si>
  <si>
    <t>Christophe</t>
  </si>
  <si>
    <t>Elies</t>
  </si>
  <si>
    <t>FORTIER</t>
  </si>
  <si>
    <t>FREDERIC</t>
  </si>
  <si>
    <t>Koulouh</t>
  </si>
  <si>
    <t>Hassan</t>
  </si>
  <si>
    <t>Yohann</t>
  </si>
  <si>
    <t>Jégou</t>
  </si>
  <si>
    <t>Jean</t>
  </si>
  <si>
    <t>Charlie</t>
  </si>
  <si>
    <t>Clairy</t>
  </si>
  <si>
    <t>Michael</t>
  </si>
  <si>
    <t>Mickael</t>
  </si>
  <si>
    <t>Arnaud</t>
  </si>
  <si>
    <t>McGrath</t>
  </si>
  <si>
    <t>Rory</t>
  </si>
  <si>
    <t>Jean-Raphael</t>
  </si>
  <si>
    <t>Graimont</t>
  </si>
  <si>
    <t>Joly</t>
  </si>
  <si>
    <t>Jeff</t>
  </si>
  <si>
    <t>Lantrain</t>
  </si>
  <si>
    <t>Aurore</t>
  </si>
  <si>
    <t>Edwige</t>
  </si>
  <si>
    <t>Gutkind</t>
  </si>
  <si>
    <t>Severine</t>
  </si>
  <si>
    <t>Cantini</t>
  </si>
  <si>
    <t>Celine</t>
  </si>
  <si>
    <t>Bossan</t>
  </si>
  <si>
    <t>Sonia</t>
  </si>
  <si>
    <t>Soudais</t>
  </si>
  <si>
    <t>Vernet</t>
  </si>
  <si>
    <t>Marie-Pierre</t>
  </si>
  <si>
    <t>Fischer</t>
  </si>
  <si>
    <t>Melon</t>
  </si>
  <si>
    <t>Baudet</t>
  </si>
  <si>
    <t>Leslie</t>
  </si>
  <si>
    <t>LAMER</t>
  </si>
  <si>
    <t>Marie-Noëlle</t>
  </si>
  <si>
    <t>Brun</t>
  </si>
  <si>
    <t>Joussen</t>
  </si>
  <si>
    <t>Dominique</t>
  </si>
  <si>
    <t>Gheller</t>
  </si>
  <si>
    <t>Angelique</t>
  </si>
  <si>
    <t>Ricois</t>
  </si>
  <si>
    <t>Mbeleg</t>
  </si>
  <si>
    <t>Eléonore</t>
  </si>
  <si>
    <t>Lejolif</t>
  </si>
  <si>
    <t>Wipada</t>
  </si>
  <si>
    <t>Assoun</t>
  </si>
  <si>
    <t>Marie-Thérèse</t>
  </si>
  <si>
    <t>Cadoux</t>
  </si>
  <si>
    <t>Marie-Hélène</t>
  </si>
  <si>
    <t>Sylvain</t>
  </si>
  <si>
    <t>Gilles</t>
  </si>
  <si>
    <t>Gilbert</t>
  </si>
  <si>
    <t>Boris</t>
  </si>
  <si>
    <t>Luc</t>
  </si>
  <si>
    <t>Jean-Arnaud</t>
  </si>
  <si>
    <t>Damien</t>
  </si>
  <si>
    <t>Bertrand</t>
  </si>
  <si>
    <t>Katharina</t>
  </si>
  <si>
    <t>Pascaline</t>
  </si>
  <si>
    <t>Edith</t>
  </si>
  <si>
    <t>Marie Juliette</t>
  </si>
  <si>
    <t>Ségolène</t>
  </si>
  <si>
    <t>Elsa</t>
  </si>
  <si>
    <t>Orianne</t>
  </si>
  <si>
    <t>L'HOMME</t>
  </si>
  <si>
    <t>PONZANO</t>
  </si>
  <si>
    <t>FEDLAOUI</t>
  </si>
  <si>
    <t>TILLY</t>
  </si>
  <si>
    <t>HERBERT</t>
  </si>
  <si>
    <t>GIERENS</t>
  </si>
  <si>
    <t>GAYOU</t>
  </si>
  <si>
    <t>Yannis</t>
  </si>
  <si>
    <t>DAUDE</t>
  </si>
  <si>
    <t>MALAK</t>
  </si>
  <si>
    <t>Sandra</t>
  </si>
  <si>
    <t>MORDILLAT</t>
  </si>
  <si>
    <t>SALADIN</t>
  </si>
  <si>
    <t>Veronique</t>
  </si>
  <si>
    <t>NEQAL</t>
  </si>
  <si>
    <t>DUTHOIT</t>
  </si>
  <si>
    <t>LAPERCHE-DREANO PL</t>
  </si>
  <si>
    <t>Pierre-Luc</t>
  </si>
  <si>
    <t>Zimmermann</t>
  </si>
  <si>
    <t>Ferrer</t>
  </si>
  <si>
    <t>Carlos</t>
  </si>
  <si>
    <t>PERRIN</t>
  </si>
  <si>
    <t>Félix</t>
  </si>
  <si>
    <t>MAHDI</t>
  </si>
  <si>
    <t>Fred</t>
  </si>
  <si>
    <t>ANDRO</t>
  </si>
  <si>
    <t>Marler</t>
  </si>
  <si>
    <t>Cody</t>
  </si>
  <si>
    <t>Mokdad</t>
  </si>
  <si>
    <t>Hacene</t>
  </si>
  <si>
    <t>Gil</t>
  </si>
  <si>
    <t>Soller</t>
  </si>
  <si>
    <t>Grégory</t>
  </si>
  <si>
    <t>Prévost</t>
  </si>
  <si>
    <t>Decour</t>
  </si>
  <si>
    <t>Fabian</t>
  </si>
  <si>
    <t>de La Perrière</t>
  </si>
  <si>
    <t>Cedric</t>
  </si>
  <si>
    <t>Juan pablo</t>
  </si>
  <si>
    <t>Senegacnik</t>
  </si>
  <si>
    <t>SUZANNE</t>
  </si>
  <si>
    <t>Alban</t>
  </si>
  <si>
    <t>MUCKLI</t>
  </si>
  <si>
    <t>Bryan</t>
  </si>
  <si>
    <t>Bonte</t>
  </si>
  <si>
    <t>Jelle</t>
  </si>
  <si>
    <t>Priestley</t>
  </si>
  <si>
    <t>David</t>
  </si>
  <si>
    <t>Lardinois</t>
  </si>
  <si>
    <t>Reathy</t>
  </si>
  <si>
    <t>Curl</t>
  </si>
  <si>
    <t>Richard</t>
  </si>
  <si>
    <t>Soulier</t>
  </si>
  <si>
    <t>Fallet</t>
  </si>
  <si>
    <t>Gregory</t>
  </si>
  <si>
    <t>Liodenot</t>
  </si>
  <si>
    <t>Reby</t>
  </si>
  <si>
    <t>Franck</t>
  </si>
  <si>
    <t>Reynaud</t>
  </si>
  <si>
    <t>de puget</t>
  </si>
  <si>
    <t>géraud</t>
  </si>
  <si>
    <t>GONNARD</t>
  </si>
  <si>
    <t>VILLAIN</t>
  </si>
  <si>
    <t>Guy</t>
  </si>
  <si>
    <t>LEMERCIER</t>
  </si>
  <si>
    <t>James</t>
  </si>
  <si>
    <t>Fabien</t>
  </si>
  <si>
    <t>FEHLHABER</t>
  </si>
  <si>
    <t>Tobias</t>
  </si>
  <si>
    <t>REMBERT</t>
  </si>
  <si>
    <t>MARCHAL</t>
  </si>
  <si>
    <t>NDIAYE</t>
  </si>
  <si>
    <t>ROSANVALLON</t>
  </si>
  <si>
    <t>DECANTER</t>
  </si>
  <si>
    <t>GOUBET</t>
  </si>
  <si>
    <t>BULMAN</t>
  </si>
  <si>
    <t>QUEMENER</t>
  </si>
  <si>
    <t>GELENNE</t>
  </si>
  <si>
    <t>BRES</t>
  </si>
  <si>
    <t>DONVAL</t>
  </si>
  <si>
    <t>PERETTI</t>
  </si>
  <si>
    <t>ROULOT</t>
  </si>
  <si>
    <t>BOURGIER</t>
  </si>
  <si>
    <t>NEVANEN</t>
  </si>
  <si>
    <t>ROSSET</t>
  </si>
  <si>
    <t>CAUVIN</t>
  </si>
  <si>
    <t>LAUTROU</t>
  </si>
  <si>
    <t>MORLET</t>
  </si>
  <si>
    <t>DENAMUR</t>
  </si>
  <si>
    <t>DELMAS</t>
  </si>
  <si>
    <t>BOUHASSIRA</t>
  </si>
  <si>
    <t>FUCHS</t>
  </si>
  <si>
    <t>REBIERE</t>
  </si>
  <si>
    <t>AUPETIT</t>
  </si>
  <si>
    <t>DUCAUROY</t>
  </si>
  <si>
    <t>AVENEL</t>
  </si>
  <si>
    <t>LARNICOL</t>
  </si>
  <si>
    <t>RICOIS</t>
  </si>
  <si>
    <t>BRIAND</t>
  </si>
  <si>
    <t>HERNANDEZ</t>
  </si>
  <si>
    <t>GALLOT</t>
  </si>
  <si>
    <t>BRISBOIS</t>
  </si>
  <si>
    <t>DALTON-MORRIS</t>
  </si>
  <si>
    <t>JOB</t>
  </si>
  <si>
    <t>CHAPELLE</t>
  </si>
  <si>
    <t>MINVIELLE</t>
  </si>
  <si>
    <t>LEBON</t>
  </si>
  <si>
    <t>METIVIER</t>
  </si>
  <si>
    <t>ANDRE</t>
  </si>
  <si>
    <t>TEBOUL</t>
  </si>
  <si>
    <t>JEANNENEY</t>
  </si>
  <si>
    <t>HEMMER</t>
  </si>
  <si>
    <t>KOULMANN</t>
  </si>
  <si>
    <t>MONARCHA</t>
  </si>
  <si>
    <t>KERRIEN</t>
  </si>
  <si>
    <t>MINART</t>
  </si>
  <si>
    <t>BETOUT</t>
  </si>
  <si>
    <t>BENOLIEL</t>
  </si>
  <si>
    <t>SENGHOR</t>
  </si>
  <si>
    <t>N'DOASSINGAR</t>
  </si>
  <si>
    <t>OLEJNIK</t>
  </si>
  <si>
    <t>PATTEIN</t>
  </si>
  <si>
    <t>CHARDON</t>
  </si>
  <si>
    <t>Jean François</t>
  </si>
  <si>
    <t>Patrick</t>
  </si>
  <si>
    <t>TIMOTHY</t>
  </si>
  <si>
    <t>JEAN MARIE</t>
  </si>
  <si>
    <t>PHILIPPE</t>
  </si>
  <si>
    <t>PAUL-ANDRE</t>
  </si>
  <si>
    <t>JEREMIE</t>
  </si>
  <si>
    <t>MAXIME</t>
  </si>
  <si>
    <t>Jean Antoine</t>
  </si>
  <si>
    <t>Jean Paul</t>
  </si>
  <si>
    <t>GARCIA</t>
  </si>
  <si>
    <t>LAPERCHE-DREANO</t>
  </si>
  <si>
    <t>BELLON</t>
  </si>
  <si>
    <t>BLAYO</t>
  </si>
  <si>
    <t>BOMPIERRE</t>
  </si>
  <si>
    <t>CHENNEVEAU</t>
  </si>
  <si>
    <t>DE BARROS</t>
  </si>
  <si>
    <t>DE CERVAL</t>
  </si>
  <si>
    <t>DÉMAS</t>
  </si>
  <si>
    <t>DUCHESNE</t>
  </si>
  <si>
    <t>FAVIEZ-DEMAREZ</t>
  </si>
  <si>
    <t>FOURTON</t>
  </si>
  <si>
    <t>GAUVAIN</t>
  </si>
  <si>
    <t>GOLHEN</t>
  </si>
  <si>
    <t>KEROMEN</t>
  </si>
  <si>
    <t>LANCOU</t>
  </si>
  <si>
    <t>LE CLOIREC</t>
  </si>
  <si>
    <t>LETUPPE</t>
  </si>
  <si>
    <t>LEYS</t>
  </si>
  <si>
    <t>LOPEZ</t>
  </si>
  <si>
    <t>MOULEUX</t>
  </si>
  <si>
    <t>PIPITONE FEDERICO</t>
  </si>
  <si>
    <t>POTOT-DELMAS</t>
  </si>
  <si>
    <t>POULIGNY</t>
  </si>
  <si>
    <t>REBOURS</t>
  </si>
  <si>
    <t>RENET</t>
  </si>
  <si>
    <t>ROULIN</t>
  </si>
  <si>
    <t>SELVE</t>
  </si>
  <si>
    <t>SENGMANIVANH</t>
  </si>
  <si>
    <t>TAPIERO</t>
  </si>
  <si>
    <t>TEISSÈDRE</t>
  </si>
  <si>
    <t>VIÈL</t>
  </si>
  <si>
    <t>YOKOI</t>
  </si>
  <si>
    <t>ALARCON</t>
  </si>
  <si>
    <t>ANGLIONIN</t>
  </si>
  <si>
    <t>ANTOINE</t>
  </si>
  <si>
    <t>AUGUSTIN</t>
  </si>
  <si>
    <t>BATATA</t>
  </si>
  <si>
    <t>BENOIT</t>
  </si>
  <si>
    <t>BOSQUET</t>
  </si>
  <si>
    <t>BREUX GAUCHER</t>
  </si>
  <si>
    <t>BROUTIN</t>
  </si>
  <si>
    <t>CAIGNARD</t>
  </si>
  <si>
    <t>CALLY</t>
  </si>
  <si>
    <t>CHIEH</t>
  </si>
  <si>
    <t>COULLET</t>
  </si>
  <si>
    <t>DE ANGELIS</t>
  </si>
  <si>
    <t>MARINS</t>
  </si>
  <si>
    <t>GENESLALY</t>
  </si>
  <si>
    <t>MOREAU</t>
  </si>
  <si>
    <t>DEBOIS</t>
  </si>
  <si>
    <t>RICHIT</t>
  </si>
  <si>
    <t>DRIDI</t>
  </si>
  <si>
    <t>LEBOUCHER</t>
  </si>
  <si>
    <t>PARE</t>
  </si>
  <si>
    <t>GANNE</t>
  </si>
  <si>
    <t>Hodgkinson</t>
  </si>
  <si>
    <t>Lucile</t>
  </si>
  <si>
    <t>Mariana</t>
  </si>
  <si>
    <t>Armelle</t>
  </si>
  <si>
    <t>Suzanne</t>
  </si>
  <si>
    <t>Saint-Martin Willer</t>
  </si>
  <si>
    <t>Anaïs</t>
  </si>
  <si>
    <t>Geraldine</t>
  </si>
  <si>
    <t>Desirée</t>
  </si>
  <si>
    <t>Arabella</t>
  </si>
  <si>
    <t>DAMIEN</t>
  </si>
  <si>
    <t>DELATTRE</t>
  </si>
  <si>
    <t>Anais-Chloë</t>
  </si>
  <si>
    <t>Mélanie</t>
  </si>
  <si>
    <t>Clotilde</t>
  </si>
  <si>
    <t>BECHET</t>
  </si>
  <si>
    <t>BERTIN</t>
  </si>
  <si>
    <t>BON</t>
  </si>
  <si>
    <t>BOUL</t>
  </si>
  <si>
    <t>ALANDETE</t>
  </si>
  <si>
    <t>BURGER</t>
  </si>
  <si>
    <t>CARO</t>
  </si>
  <si>
    <t>CHATENET</t>
  </si>
  <si>
    <t>CHAVEY</t>
  </si>
  <si>
    <t>CRÉNO</t>
  </si>
  <si>
    <t>CROZET</t>
  </si>
  <si>
    <t>DEGBELO</t>
  </si>
  <si>
    <t>DELACOUX</t>
  </si>
  <si>
    <t>DORSCHNER</t>
  </si>
  <si>
    <t>ERNST</t>
  </si>
  <si>
    <t>FARINOLE</t>
  </si>
  <si>
    <t>FORGES</t>
  </si>
  <si>
    <t>FRELOT</t>
  </si>
  <si>
    <t>GAUBERT</t>
  </si>
  <si>
    <t>GÉRARD</t>
  </si>
  <si>
    <t>GODIN</t>
  </si>
  <si>
    <t>GRANDAMAS</t>
  </si>
  <si>
    <t>HALABURA</t>
  </si>
  <si>
    <t>JAMBERT</t>
  </si>
  <si>
    <t>KERGOAT</t>
  </si>
  <si>
    <t>LE FRANÇOIS DES COURTIS</t>
  </si>
  <si>
    <t>LEBRETON</t>
  </si>
  <si>
    <t>LEUGÉ</t>
  </si>
  <si>
    <t>LOCATI</t>
  </si>
  <si>
    <t>MARTIN</t>
  </si>
  <si>
    <t>MAS</t>
  </si>
  <si>
    <t>MESNARD</t>
  </si>
  <si>
    <t>MEYRUEY</t>
  </si>
  <si>
    <t>MONTANARI</t>
  </si>
  <si>
    <t>MORAT</t>
  </si>
  <si>
    <t>MORRISON</t>
  </si>
  <si>
    <t>PEGIE</t>
  </si>
  <si>
    <t>PICCIN</t>
  </si>
  <si>
    <t>POUTOUT</t>
  </si>
  <si>
    <t>RÉGNIER</t>
  </si>
  <si>
    <t>ROLLAND</t>
  </si>
  <si>
    <t>ROUAIRE</t>
  </si>
  <si>
    <t>ROUSSEL</t>
  </si>
  <si>
    <t>ROUSSET</t>
  </si>
  <si>
    <t>SCHRAGE</t>
  </si>
  <si>
    <t>SFEZ</t>
  </si>
  <si>
    <t>SIMON</t>
  </si>
  <si>
    <t>SYLVESTRE</t>
  </si>
  <si>
    <t>TOURNIGAND</t>
  </si>
  <si>
    <t>TRIPODI</t>
  </si>
  <si>
    <t>VACHER</t>
  </si>
  <si>
    <t>VERSCHOOR</t>
  </si>
  <si>
    <t>VIALETTE</t>
  </si>
  <si>
    <t>VITIELLO</t>
  </si>
  <si>
    <t>BARRIGA</t>
  </si>
  <si>
    <t>Jaklimovitch</t>
  </si>
  <si>
    <t>DELAPORTE</t>
  </si>
  <si>
    <t>GARCES</t>
  </si>
  <si>
    <t>LACROIX</t>
  </si>
  <si>
    <t>OUIN</t>
  </si>
  <si>
    <t>AUGEIX</t>
  </si>
  <si>
    <t>COIGNEC</t>
  </si>
  <si>
    <t>HEUTEUR</t>
  </si>
  <si>
    <t>MILLOT</t>
  </si>
  <si>
    <t>LAJOIX</t>
  </si>
  <si>
    <t>KARKAR</t>
  </si>
  <si>
    <t>MAGNINO</t>
  </si>
  <si>
    <t>BARBERON</t>
  </si>
  <si>
    <t>DAUMONT-TREILLEUX</t>
  </si>
  <si>
    <t>EL GHOZI</t>
  </si>
  <si>
    <t>VIGNERON</t>
  </si>
  <si>
    <t>PIONTEK</t>
  </si>
  <si>
    <t>HOLLENDER</t>
  </si>
  <si>
    <t>HAMLIN</t>
  </si>
  <si>
    <t>KLING</t>
  </si>
  <si>
    <t>LEBLANC</t>
  </si>
  <si>
    <t>SOUFFIR</t>
  </si>
  <si>
    <t>OBSTETAR</t>
  </si>
  <si>
    <t>FABRE</t>
  </si>
  <si>
    <t>FLORENTINY</t>
  </si>
  <si>
    <t>SZEPS</t>
  </si>
  <si>
    <t>PELLÉ</t>
  </si>
  <si>
    <t>GUESSOD</t>
  </si>
  <si>
    <t>COUMES</t>
  </si>
  <si>
    <t>MILLERY</t>
  </si>
  <si>
    <t>Patricia</t>
  </si>
  <si>
    <t>VALERIE</t>
  </si>
  <si>
    <t>SONIA</t>
  </si>
  <si>
    <t>GAËLLE</t>
  </si>
  <si>
    <t>LAURIANE</t>
  </si>
  <si>
    <t>NATHALIE</t>
  </si>
  <si>
    <t>ISABELLE</t>
  </si>
  <si>
    <t>ANNE-LAURE</t>
  </si>
  <si>
    <t>MURIELLE</t>
  </si>
  <si>
    <t>ANNE</t>
  </si>
  <si>
    <t>VERONIQUE</t>
  </si>
  <si>
    <t>JUDITH</t>
  </si>
  <si>
    <t>STÉPHANIE</t>
  </si>
  <si>
    <t>MURIEL</t>
  </si>
  <si>
    <t>GISELE</t>
  </si>
  <si>
    <t>CAMILLE</t>
  </si>
  <si>
    <t>JOËLLE</t>
  </si>
  <si>
    <t>NATACHA</t>
  </si>
  <si>
    <t>CHRISTINE</t>
  </si>
  <si>
    <t>HIBO</t>
  </si>
  <si>
    <t>MAIZ CACERES VERNAET</t>
  </si>
  <si>
    <t>Jean Louis</t>
  </si>
  <si>
    <t>Cyr4ille</t>
  </si>
  <si>
    <t>TEMPLER</t>
  </si>
  <si>
    <t>ROBERT</t>
  </si>
  <si>
    <t>IGNESTA</t>
  </si>
  <si>
    <t>MERTZ</t>
  </si>
  <si>
    <t>VALLA</t>
  </si>
  <si>
    <t>WALKER</t>
  </si>
  <si>
    <t>RACINET</t>
  </si>
  <si>
    <t>LAURENT</t>
  </si>
  <si>
    <t>HENRI</t>
  </si>
  <si>
    <t>GONCALVES</t>
  </si>
  <si>
    <t>ARMAND</t>
  </si>
  <si>
    <t>LAIR</t>
  </si>
  <si>
    <t>RANCHON</t>
  </si>
  <si>
    <t>VEILLON</t>
  </si>
  <si>
    <t>FORHAN</t>
  </si>
  <si>
    <t>DORRER</t>
  </si>
  <si>
    <t>TRUONG</t>
  </si>
  <si>
    <t>GRISO SAYAS</t>
  </si>
  <si>
    <t>AHMIA</t>
  </si>
  <si>
    <t>SZCZEPANSKA</t>
  </si>
  <si>
    <t>COURVOISIER</t>
  </si>
  <si>
    <t>Héloïse</t>
  </si>
  <si>
    <t>PISLOR</t>
  </si>
  <si>
    <t>Emma</t>
  </si>
  <si>
    <t>VERNADE</t>
  </si>
  <si>
    <t>COHEN</t>
  </si>
  <si>
    <t>Noemie</t>
  </si>
  <si>
    <t>LUTZ</t>
  </si>
  <si>
    <t>Alexandra</t>
  </si>
  <si>
    <t>DELOISON</t>
  </si>
  <si>
    <t>SEPULLE</t>
  </si>
  <si>
    <t>MIGONNEY</t>
  </si>
  <si>
    <t>CAMOULES</t>
  </si>
  <si>
    <t>DUFAU</t>
  </si>
  <si>
    <t>BOISSARD</t>
  </si>
  <si>
    <t>DESMARCHELIER</t>
  </si>
  <si>
    <t>PEYREBERE</t>
  </si>
  <si>
    <t>Lily</t>
  </si>
  <si>
    <t>Natacha</t>
  </si>
  <si>
    <t>RIGAUDEAU</t>
  </si>
  <si>
    <t>CUYAUBERE</t>
  </si>
  <si>
    <t>LANDI</t>
  </si>
  <si>
    <t>KARBECHE</t>
  </si>
  <si>
    <t>BESNARD</t>
  </si>
  <si>
    <t>MARTINIAU</t>
  </si>
  <si>
    <t>COMPAGNON</t>
  </si>
  <si>
    <t>Steve</t>
  </si>
  <si>
    <t>AUDOUIN</t>
  </si>
  <si>
    <t>HASSAINE</t>
  </si>
  <si>
    <t>Yacine</t>
  </si>
  <si>
    <t>Chesneau</t>
  </si>
  <si>
    <t>BORDE</t>
  </si>
  <si>
    <t>RAGONNET</t>
  </si>
  <si>
    <t>Ael</t>
  </si>
  <si>
    <t>BALMES</t>
  </si>
  <si>
    <t>Théau</t>
  </si>
  <si>
    <t>COLCOMBET</t>
  </si>
  <si>
    <t>Théophile</t>
  </si>
  <si>
    <t>MASSON</t>
  </si>
  <si>
    <t>SENE</t>
  </si>
  <si>
    <t>DESSALLES</t>
  </si>
  <si>
    <t>Renaud</t>
  </si>
  <si>
    <t>UDREA</t>
  </si>
  <si>
    <t>Bogdan</t>
  </si>
  <si>
    <t>MARIE</t>
  </si>
  <si>
    <t>Cédric</t>
  </si>
  <si>
    <t>FABLET</t>
  </si>
  <si>
    <t>Judicaël</t>
  </si>
  <si>
    <t>MARCHIORI</t>
  </si>
  <si>
    <t>Mauro</t>
  </si>
  <si>
    <t>MARMIER</t>
  </si>
  <si>
    <t>ALEXIS</t>
  </si>
  <si>
    <t>HAURET</t>
  </si>
  <si>
    <t>BONNICHON-JACQUES</t>
  </si>
  <si>
    <t>ROSSILLON</t>
  </si>
  <si>
    <t>Marius</t>
  </si>
  <si>
    <t>VILLEMONT</t>
  </si>
  <si>
    <t>LE BARBU</t>
  </si>
  <si>
    <t>LECORNU</t>
  </si>
  <si>
    <t>CARRIER</t>
  </si>
  <si>
    <t>FOURTANE</t>
  </si>
  <si>
    <t>Armand</t>
  </si>
  <si>
    <t>Adrien</t>
  </si>
  <si>
    <t>MERON</t>
  </si>
  <si>
    <t>BARROSO</t>
  </si>
  <si>
    <t>Anne Virginie</t>
  </si>
  <si>
    <t>VASSELIN</t>
  </si>
  <si>
    <t>DUGELAY</t>
  </si>
  <si>
    <t>Gael</t>
  </si>
  <si>
    <t>BARDET</t>
  </si>
  <si>
    <t>CASTET DE BIAUGUE</t>
  </si>
  <si>
    <t>RICARD</t>
  </si>
  <si>
    <t>Louis Nicolas</t>
  </si>
  <si>
    <t>ARRIETA ESCOBAR</t>
  </si>
  <si>
    <t>Javier Andrés</t>
  </si>
  <si>
    <t>HERVY</t>
  </si>
  <si>
    <t>THIBAULT</t>
  </si>
  <si>
    <t>GALICHER</t>
  </si>
  <si>
    <t>Xavier</t>
  </si>
  <si>
    <t>SIFFERMANN</t>
  </si>
  <si>
    <t>FASSY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</si>
</sst>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1" fillId="0" borderId="0" xfId="0" applyFont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0" borderId="5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1" fontId="2" fillId="0" borderId="1" xfId="0" applyNumberFormat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top"/>
    </xf>
    <xf numFmtId="0" fontId="1" fillId="0" borderId="0" xfId="0" applyFont="1" applyFill="1" applyAlignment="1">
      <alignment horizontal="left"/>
    </xf>
  </cellXfs>
  <cellStyles count="1">
    <cellStyle name="Normal" xfId="0" builtinId="0"/>
  </cellStyles>
  <dxfs count="6"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2"/>
  <sheetViews>
    <sheetView workbookViewId="0">
      <selection activeCell="M8" sqref="M8"/>
    </sheetView>
  </sheetViews>
  <sheetFormatPr baseColWidth="10" defaultColWidth="10.81640625" defaultRowHeight="12" x14ac:dyDescent="0.3"/>
  <cols>
    <col min="1" max="1" width="4.453125" style="17" bestFit="1" customWidth="1"/>
    <col min="2" max="2" width="17.54296875" style="9" bestFit="1" customWidth="1"/>
    <col min="3" max="3" width="9.81640625" style="9" bestFit="1" customWidth="1"/>
    <col min="4" max="4" width="17.54296875" style="9" bestFit="1" customWidth="1"/>
    <col min="5" max="5" width="20.1796875" style="9" bestFit="1" customWidth="1"/>
    <col min="6" max="6" width="4.1796875" style="10" bestFit="1" customWidth="1"/>
    <col min="7" max="7" width="8.1796875" style="10" bestFit="1" customWidth="1"/>
    <col min="8" max="8" width="4.1796875" style="10" bestFit="1" customWidth="1"/>
    <col min="9" max="9" width="4.54296875" style="10" bestFit="1" customWidth="1"/>
    <col min="10" max="10" width="8.1796875" style="10" bestFit="1" customWidth="1"/>
    <col min="11" max="11" width="4.1796875" style="10" bestFit="1" customWidth="1"/>
    <col min="12" max="12" width="5.26953125" style="17" bestFit="1" customWidth="1"/>
    <col min="13" max="16384" width="10.81640625" style="9"/>
  </cols>
  <sheetData>
    <row r="1" spans="1:12" s="6" customFormat="1" x14ac:dyDescent="0.3">
      <c r="A1" s="21" t="s">
        <v>101</v>
      </c>
      <c r="B1" s="23" t="s">
        <v>102</v>
      </c>
      <c r="C1" s="23" t="s">
        <v>103</v>
      </c>
      <c r="D1" s="23" t="s">
        <v>104</v>
      </c>
      <c r="E1" s="23" t="s">
        <v>112</v>
      </c>
      <c r="F1" s="24" t="s">
        <v>105</v>
      </c>
      <c r="G1" s="24" t="s">
        <v>110</v>
      </c>
      <c r="H1" s="24" t="s">
        <v>106</v>
      </c>
      <c r="I1" s="24" t="s">
        <v>107</v>
      </c>
      <c r="J1" s="24" t="s">
        <v>108</v>
      </c>
      <c r="K1" s="24" t="s">
        <v>109</v>
      </c>
      <c r="L1" s="25" t="s">
        <v>111</v>
      </c>
    </row>
    <row r="2" spans="1:12" x14ac:dyDescent="0.3">
      <c r="A2" s="46">
        <v>1</v>
      </c>
      <c r="B2" s="35" t="s">
        <v>475</v>
      </c>
      <c r="C2" s="35" t="s">
        <v>44</v>
      </c>
      <c r="D2" s="35"/>
      <c r="E2" s="35"/>
      <c r="F2" s="35"/>
      <c r="G2" s="35">
        <v>2300</v>
      </c>
      <c r="H2" s="35"/>
      <c r="I2" s="35"/>
      <c r="J2" s="35">
        <v>3000</v>
      </c>
      <c r="K2" s="35"/>
      <c r="L2" s="47">
        <f>SUM(F2:K2)</f>
        <v>5300</v>
      </c>
    </row>
    <row r="3" spans="1:12" x14ac:dyDescent="0.3">
      <c r="A3" s="46">
        <v>2</v>
      </c>
      <c r="B3" s="35" t="s">
        <v>218</v>
      </c>
      <c r="C3" s="35" t="s">
        <v>116</v>
      </c>
      <c r="D3" s="35" t="s">
        <v>472</v>
      </c>
      <c r="E3" s="35" t="s">
        <v>437</v>
      </c>
      <c r="F3" s="35">
        <v>2300</v>
      </c>
      <c r="G3" s="35"/>
      <c r="H3" s="35"/>
      <c r="I3" s="35">
        <v>2750</v>
      </c>
      <c r="J3" s="35"/>
      <c r="K3" s="35"/>
      <c r="L3" s="47">
        <f>SUM(F3:K3)</f>
        <v>5050</v>
      </c>
    </row>
    <row r="4" spans="1:12" x14ac:dyDescent="0.3">
      <c r="A4" s="46">
        <v>3</v>
      </c>
      <c r="B4" s="35" t="s">
        <v>216</v>
      </c>
      <c r="C4" s="35" t="s">
        <v>114</v>
      </c>
      <c r="D4" s="35" t="s">
        <v>464</v>
      </c>
      <c r="E4" s="35" t="s">
        <v>430</v>
      </c>
      <c r="F4" s="35">
        <v>2750</v>
      </c>
      <c r="G4" s="35"/>
      <c r="H4" s="35"/>
      <c r="I4" s="35">
        <v>1900</v>
      </c>
      <c r="J4" s="35"/>
      <c r="K4" s="35"/>
      <c r="L4" s="47">
        <f>SUM(F4:K4)</f>
        <v>4650</v>
      </c>
    </row>
    <row r="5" spans="1:12" x14ac:dyDescent="0.3">
      <c r="A5" s="46">
        <v>4</v>
      </c>
      <c r="B5" s="35" t="s">
        <v>220</v>
      </c>
      <c r="C5" s="35" t="s">
        <v>118</v>
      </c>
      <c r="D5" s="35" t="s">
        <v>391</v>
      </c>
      <c r="E5" s="35"/>
      <c r="F5" s="35">
        <v>2000</v>
      </c>
      <c r="G5" s="35"/>
      <c r="H5" s="35"/>
      <c r="I5" s="35">
        <v>2100</v>
      </c>
      <c r="J5" s="35"/>
      <c r="K5" s="35"/>
      <c r="L5" s="47">
        <f>SUM(F5:K5)</f>
        <v>4100</v>
      </c>
    </row>
    <row r="6" spans="1:12" x14ac:dyDescent="0.3">
      <c r="A6" s="46">
        <v>5</v>
      </c>
      <c r="B6" s="36" t="s">
        <v>872</v>
      </c>
      <c r="C6" s="36" t="s">
        <v>701</v>
      </c>
      <c r="D6" s="36" t="s">
        <v>512</v>
      </c>
      <c r="E6" s="35"/>
      <c r="F6" s="35"/>
      <c r="G6" s="35"/>
      <c r="H6" s="35">
        <v>2100</v>
      </c>
      <c r="I6" s="35">
        <v>2000</v>
      </c>
      <c r="J6" s="35"/>
      <c r="K6" s="35"/>
      <c r="L6" s="47">
        <f>SUM(F6:K6)</f>
        <v>4100</v>
      </c>
    </row>
    <row r="7" spans="1:12" x14ac:dyDescent="0.3">
      <c r="A7" s="46">
        <v>6</v>
      </c>
      <c r="B7" s="35" t="s">
        <v>221</v>
      </c>
      <c r="C7" s="35" t="s">
        <v>119</v>
      </c>
      <c r="D7" s="35" t="s">
        <v>391</v>
      </c>
      <c r="E7" s="35"/>
      <c r="F7" s="35">
        <v>1950</v>
      </c>
      <c r="G7" s="35"/>
      <c r="H7" s="35">
        <v>1800</v>
      </c>
      <c r="I7" s="35"/>
      <c r="J7" s="35"/>
      <c r="K7" s="35"/>
      <c r="L7" s="47">
        <f>SUM(F7:K7)</f>
        <v>3750</v>
      </c>
    </row>
    <row r="8" spans="1:12" x14ac:dyDescent="0.3">
      <c r="A8" s="46">
        <v>7</v>
      </c>
      <c r="B8" s="35" t="s">
        <v>228</v>
      </c>
      <c r="C8" s="35" t="s">
        <v>51</v>
      </c>
      <c r="D8" s="35"/>
      <c r="E8" s="35"/>
      <c r="F8" s="35"/>
      <c r="G8" s="35">
        <v>1750</v>
      </c>
      <c r="H8" s="35"/>
      <c r="I8" s="35">
        <v>1950</v>
      </c>
      <c r="J8" s="35"/>
      <c r="K8" s="35"/>
      <c r="L8" s="47">
        <f>SUM(F8:K8)</f>
        <v>3700</v>
      </c>
    </row>
    <row r="9" spans="1:12" x14ac:dyDescent="0.3">
      <c r="A9" s="46">
        <v>8</v>
      </c>
      <c r="B9" s="39" t="s">
        <v>1040</v>
      </c>
      <c r="C9" s="39" t="s">
        <v>1041</v>
      </c>
      <c r="D9" s="38"/>
      <c r="E9" s="38"/>
      <c r="F9" s="38"/>
      <c r="G9" s="38"/>
      <c r="H9" s="38"/>
      <c r="I9" s="38"/>
      <c r="J9" s="38"/>
      <c r="K9" s="38">
        <v>3000</v>
      </c>
      <c r="L9" s="48">
        <v>3000</v>
      </c>
    </row>
    <row r="10" spans="1:12" x14ac:dyDescent="0.3">
      <c r="A10" s="46">
        <v>9</v>
      </c>
      <c r="B10" s="35" t="s">
        <v>708</v>
      </c>
      <c r="C10" s="35" t="s">
        <v>194</v>
      </c>
      <c r="D10" s="35" t="s">
        <v>600</v>
      </c>
      <c r="E10" s="35" t="s">
        <v>437</v>
      </c>
      <c r="F10" s="35"/>
      <c r="G10" s="35"/>
      <c r="H10" s="35"/>
      <c r="I10" s="35">
        <v>3000</v>
      </c>
      <c r="J10" s="35"/>
      <c r="K10" s="35"/>
      <c r="L10" s="47">
        <f>SUM(F10:K10)</f>
        <v>3000</v>
      </c>
    </row>
    <row r="11" spans="1:12" x14ac:dyDescent="0.3">
      <c r="A11" s="46">
        <v>10</v>
      </c>
      <c r="B11" s="35" t="s">
        <v>215</v>
      </c>
      <c r="C11" s="35" t="s">
        <v>210</v>
      </c>
      <c r="D11" s="35"/>
      <c r="E11" s="35"/>
      <c r="F11" s="35"/>
      <c r="G11" s="35">
        <v>3000</v>
      </c>
      <c r="H11" s="35"/>
      <c r="I11" s="35"/>
      <c r="J11" s="35"/>
      <c r="K11" s="35"/>
      <c r="L11" s="47">
        <f>SUM(F11:K11)</f>
        <v>3000</v>
      </c>
    </row>
    <row r="12" spans="1:12" x14ac:dyDescent="0.3">
      <c r="A12" s="46">
        <v>11</v>
      </c>
      <c r="B12" s="35" t="s">
        <v>213</v>
      </c>
      <c r="C12" s="35" t="s">
        <v>113</v>
      </c>
      <c r="D12" s="35" t="s">
        <v>465</v>
      </c>
      <c r="E12" s="35" t="s">
        <v>466</v>
      </c>
      <c r="F12" s="35">
        <v>3000</v>
      </c>
      <c r="G12" s="35"/>
      <c r="H12" s="35"/>
      <c r="I12" s="35"/>
      <c r="J12" s="35"/>
      <c r="K12" s="35"/>
      <c r="L12" s="47">
        <f>SUM(F12:K12)</f>
        <v>3000</v>
      </c>
    </row>
    <row r="13" spans="1:12" ht="24" x14ac:dyDescent="0.3">
      <c r="A13" s="46">
        <v>12</v>
      </c>
      <c r="B13" s="36" t="s">
        <v>873</v>
      </c>
      <c r="C13" s="36" t="s">
        <v>704</v>
      </c>
      <c r="D13" s="36" t="s">
        <v>537</v>
      </c>
      <c r="E13" s="36" t="s">
        <v>538</v>
      </c>
      <c r="F13" s="35"/>
      <c r="G13" s="35"/>
      <c r="H13" s="35">
        <v>3000</v>
      </c>
      <c r="I13" s="35"/>
      <c r="J13" s="35"/>
      <c r="K13" s="35"/>
      <c r="L13" s="47">
        <f>SUM(F13:K13)</f>
        <v>3000</v>
      </c>
    </row>
    <row r="14" spans="1:12" x14ac:dyDescent="0.3">
      <c r="A14" s="46">
        <v>13</v>
      </c>
      <c r="B14" s="35" t="s">
        <v>235</v>
      </c>
      <c r="C14" s="35" t="s">
        <v>58</v>
      </c>
      <c r="D14" s="35" t="s">
        <v>512</v>
      </c>
      <c r="E14" s="35"/>
      <c r="F14" s="35"/>
      <c r="G14" s="35">
        <v>1500</v>
      </c>
      <c r="H14" s="35">
        <v>1370</v>
      </c>
      <c r="I14" s="35"/>
      <c r="J14" s="35"/>
      <c r="K14" s="35"/>
      <c r="L14" s="47">
        <f>SUM(F14:K14)</f>
        <v>2870</v>
      </c>
    </row>
    <row r="15" spans="1:12" x14ac:dyDescent="0.3">
      <c r="A15" s="46">
        <v>14</v>
      </c>
      <c r="B15" s="36" t="s">
        <v>845</v>
      </c>
      <c r="C15" s="36" t="s">
        <v>705</v>
      </c>
      <c r="D15" s="36" t="s">
        <v>539</v>
      </c>
      <c r="E15" s="36" t="s">
        <v>427</v>
      </c>
      <c r="F15" s="35"/>
      <c r="G15" s="35"/>
      <c r="H15" s="35">
        <v>2750</v>
      </c>
      <c r="I15" s="35"/>
      <c r="J15" s="35"/>
      <c r="K15" s="35"/>
      <c r="L15" s="47">
        <f>SUM(F15:K15)</f>
        <v>2750</v>
      </c>
    </row>
    <row r="16" spans="1:12" x14ac:dyDescent="0.3">
      <c r="A16" s="46">
        <v>15</v>
      </c>
      <c r="B16" s="35" t="s">
        <v>713</v>
      </c>
      <c r="C16" s="35" t="s">
        <v>42</v>
      </c>
      <c r="D16" s="35"/>
      <c r="E16" s="35"/>
      <c r="F16" s="35"/>
      <c r="G16" s="35">
        <v>2750</v>
      </c>
      <c r="H16" s="35"/>
      <c r="I16" s="35"/>
      <c r="J16" s="35"/>
      <c r="K16" s="35"/>
      <c r="L16" s="47">
        <f>SUM(F16:K16)</f>
        <v>2750</v>
      </c>
    </row>
    <row r="17" spans="1:12" x14ac:dyDescent="0.3">
      <c r="A17" s="46">
        <v>16</v>
      </c>
      <c r="B17" s="36" t="s">
        <v>897</v>
      </c>
      <c r="C17" s="36" t="s">
        <v>592</v>
      </c>
      <c r="D17" s="35"/>
      <c r="E17" s="35"/>
      <c r="F17" s="35"/>
      <c r="G17" s="35"/>
      <c r="H17" s="35"/>
      <c r="I17" s="35"/>
      <c r="J17" s="35">
        <v>2750</v>
      </c>
      <c r="K17" s="35"/>
      <c r="L17" s="47">
        <f>SUM(F17:K17)</f>
        <v>2750</v>
      </c>
    </row>
    <row r="18" spans="1:12" x14ac:dyDescent="0.3">
      <c r="A18" s="46">
        <v>17</v>
      </c>
      <c r="B18" s="39" t="s">
        <v>1042</v>
      </c>
      <c r="C18" s="39" t="s">
        <v>1043</v>
      </c>
      <c r="D18" s="38"/>
      <c r="E18" s="38"/>
      <c r="F18" s="38"/>
      <c r="G18" s="38"/>
      <c r="H18" s="38"/>
      <c r="I18" s="38"/>
      <c r="J18" s="38"/>
      <c r="K18" s="38">
        <v>2750</v>
      </c>
      <c r="L18" s="48">
        <v>2750</v>
      </c>
    </row>
    <row r="19" spans="1:12" x14ac:dyDescent="0.3">
      <c r="A19" s="46">
        <v>18</v>
      </c>
      <c r="B19" s="35" t="s">
        <v>876</v>
      </c>
      <c r="C19" s="35" t="s">
        <v>599</v>
      </c>
      <c r="D19" s="35"/>
      <c r="E19" s="35"/>
      <c r="F19" s="35"/>
      <c r="G19" s="35"/>
      <c r="H19" s="35"/>
      <c r="I19" s="35">
        <v>1180</v>
      </c>
      <c r="J19" s="35">
        <v>1400</v>
      </c>
      <c r="K19" s="35"/>
      <c r="L19" s="47">
        <f>SUM(F19:K19)</f>
        <v>2580</v>
      </c>
    </row>
    <row r="20" spans="1:12" x14ac:dyDescent="0.3">
      <c r="A20" s="46">
        <v>19</v>
      </c>
      <c r="B20" s="36" t="s">
        <v>879</v>
      </c>
      <c r="C20" s="36" t="s">
        <v>898</v>
      </c>
      <c r="D20" s="35"/>
      <c r="E20" s="35"/>
      <c r="F20" s="35"/>
      <c r="G20" s="35"/>
      <c r="H20" s="35"/>
      <c r="I20" s="35"/>
      <c r="J20" s="35">
        <v>2500</v>
      </c>
      <c r="K20" s="35"/>
      <c r="L20" s="47">
        <f>SUM(F20:K20)</f>
        <v>2500</v>
      </c>
    </row>
    <row r="21" spans="1:12" x14ac:dyDescent="0.3">
      <c r="A21" s="46">
        <v>20</v>
      </c>
      <c r="B21" s="35" t="s">
        <v>363</v>
      </c>
      <c r="C21" s="35" t="s">
        <v>43</v>
      </c>
      <c r="D21" s="35"/>
      <c r="E21" s="35"/>
      <c r="F21" s="35"/>
      <c r="G21" s="35">
        <v>2500</v>
      </c>
      <c r="H21" s="35"/>
      <c r="I21" s="35"/>
      <c r="J21" s="35"/>
      <c r="K21" s="35"/>
      <c r="L21" s="47">
        <f>SUM(F21:K21)</f>
        <v>2500</v>
      </c>
    </row>
    <row r="22" spans="1:12" x14ac:dyDescent="0.3">
      <c r="A22" s="46">
        <v>21</v>
      </c>
      <c r="B22" s="35" t="s">
        <v>217</v>
      </c>
      <c r="C22" s="35" t="s">
        <v>115</v>
      </c>
      <c r="D22" s="35" t="s">
        <v>468</v>
      </c>
      <c r="E22" s="35" t="s">
        <v>437</v>
      </c>
      <c r="F22" s="35">
        <v>2500</v>
      </c>
      <c r="G22" s="35"/>
      <c r="H22" s="35"/>
      <c r="I22" s="35"/>
      <c r="J22" s="35"/>
      <c r="K22" s="35"/>
      <c r="L22" s="47">
        <f>SUM(F22:K22)</f>
        <v>2500</v>
      </c>
    </row>
    <row r="23" spans="1:12" x14ac:dyDescent="0.3">
      <c r="A23" s="46">
        <v>22</v>
      </c>
      <c r="B23" s="36" t="s">
        <v>862</v>
      </c>
      <c r="C23" s="36" t="s">
        <v>90</v>
      </c>
      <c r="D23" s="36" t="s">
        <v>512</v>
      </c>
      <c r="E23" s="36"/>
      <c r="F23" s="35"/>
      <c r="G23" s="35"/>
      <c r="H23" s="35">
        <v>2500</v>
      </c>
      <c r="I23" s="35"/>
      <c r="J23" s="35"/>
      <c r="K23" s="35"/>
      <c r="L23" s="47">
        <f>SUM(F23:K23)</f>
        <v>2500</v>
      </c>
    </row>
    <row r="24" spans="1:12" x14ac:dyDescent="0.3">
      <c r="A24" s="46">
        <v>23</v>
      </c>
      <c r="B24" s="35" t="s">
        <v>709</v>
      </c>
      <c r="C24" s="35" t="s">
        <v>571</v>
      </c>
      <c r="D24" s="35" t="s">
        <v>512</v>
      </c>
      <c r="E24" s="35"/>
      <c r="F24" s="35"/>
      <c r="G24" s="35"/>
      <c r="H24" s="35"/>
      <c r="I24" s="35">
        <v>2500</v>
      </c>
      <c r="J24" s="35"/>
      <c r="K24" s="35"/>
      <c r="L24" s="47">
        <f>SUM(F24:K24)</f>
        <v>2500</v>
      </c>
    </row>
    <row r="25" spans="1:12" x14ac:dyDescent="0.3">
      <c r="A25" s="46">
        <v>24</v>
      </c>
      <c r="B25" s="39" t="s">
        <v>1044</v>
      </c>
      <c r="C25" s="39" t="s">
        <v>669</v>
      </c>
      <c r="D25" s="38"/>
      <c r="E25" s="38"/>
      <c r="F25" s="38"/>
      <c r="G25" s="38"/>
      <c r="H25" s="38"/>
      <c r="I25" s="38"/>
      <c r="J25" s="38"/>
      <c r="K25" s="38">
        <v>2500</v>
      </c>
      <c r="L25" s="48">
        <v>2500</v>
      </c>
    </row>
    <row r="26" spans="1:12" x14ac:dyDescent="0.3">
      <c r="A26" s="46">
        <v>25</v>
      </c>
      <c r="B26" s="39" t="s">
        <v>1045</v>
      </c>
      <c r="C26" s="39" t="s">
        <v>1046</v>
      </c>
      <c r="D26" s="38"/>
      <c r="E26" s="38"/>
      <c r="F26" s="38"/>
      <c r="G26" s="38"/>
      <c r="H26" s="38"/>
      <c r="I26" s="38"/>
      <c r="J26" s="38"/>
      <c r="K26" s="38">
        <v>2300</v>
      </c>
      <c r="L26" s="48">
        <v>2300</v>
      </c>
    </row>
    <row r="27" spans="1:12" x14ac:dyDescent="0.3">
      <c r="A27" s="46">
        <v>26</v>
      </c>
      <c r="B27" s="35" t="s">
        <v>710</v>
      </c>
      <c r="C27" s="35" t="s">
        <v>139</v>
      </c>
      <c r="D27" s="35" t="s">
        <v>601</v>
      </c>
      <c r="E27" s="35" t="s">
        <v>602</v>
      </c>
      <c r="F27" s="35"/>
      <c r="G27" s="35"/>
      <c r="H27" s="35"/>
      <c r="I27" s="35">
        <v>2300</v>
      </c>
      <c r="J27" s="35"/>
      <c r="K27" s="35"/>
      <c r="L27" s="47">
        <f>SUM(F27:K27)</f>
        <v>2300</v>
      </c>
    </row>
    <row r="28" spans="1:12" x14ac:dyDescent="0.3">
      <c r="A28" s="46">
        <v>27</v>
      </c>
      <c r="B28" s="36" t="s">
        <v>888</v>
      </c>
      <c r="C28" s="36" t="s">
        <v>899</v>
      </c>
      <c r="D28" s="35"/>
      <c r="E28" s="35"/>
      <c r="F28" s="35"/>
      <c r="G28" s="35"/>
      <c r="H28" s="35"/>
      <c r="I28" s="35"/>
      <c r="J28" s="35">
        <v>2300</v>
      </c>
      <c r="K28" s="35"/>
      <c r="L28" s="47">
        <f>SUM(F28:K28)</f>
        <v>2300</v>
      </c>
    </row>
    <row r="29" spans="1:12" x14ac:dyDescent="0.3">
      <c r="A29" s="46">
        <v>28</v>
      </c>
      <c r="B29" s="36" t="s">
        <v>866</v>
      </c>
      <c r="C29" s="36" t="s">
        <v>702</v>
      </c>
      <c r="D29" s="36" t="s">
        <v>512</v>
      </c>
      <c r="E29" s="36"/>
      <c r="F29" s="35"/>
      <c r="G29" s="35"/>
      <c r="H29" s="35">
        <v>2300</v>
      </c>
      <c r="I29" s="35"/>
      <c r="J29" s="35"/>
      <c r="K29" s="35"/>
      <c r="L29" s="47">
        <f>SUM(F29:K29)</f>
        <v>2300</v>
      </c>
    </row>
    <row r="30" spans="1:12" x14ac:dyDescent="0.3">
      <c r="A30" s="46">
        <v>29</v>
      </c>
      <c r="B30" s="35" t="s">
        <v>476</v>
      </c>
      <c r="C30" s="35" t="s">
        <v>117</v>
      </c>
      <c r="D30" s="35" t="s">
        <v>474</v>
      </c>
      <c r="E30" s="35" t="s">
        <v>437</v>
      </c>
      <c r="F30" s="35">
        <v>2100</v>
      </c>
      <c r="G30" s="35"/>
      <c r="H30" s="35"/>
      <c r="I30" s="35"/>
      <c r="J30" s="35"/>
      <c r="K30" s="35"/>
      <c r="L30" s="47">
        <f>SUM(F30:K30)</f>
        <v>2100</v>
      </c>
    </row>
    <row r="31" spans="1:12" x14ac:dyDescent="0.3">
      <c r="A31" s="46">
        <v>30</v>
      </c>
      <c r="B31" s="35" t="s">
        <v>219</v>
      </c>
      <c r="C31" s="35" t="s">
        <v>45</v>
      </c>
      <c r="D31" s="35"/>
      <c r="E31" s="35"/>
      <c r="F31" s="35"/>
      <c r="G31" s="35">
        <v>2100</v>
      </c>
      <c r="H31" s="35"/>
      <c r="I31" s="35"/>
      <c r="J31" s="35"/>
      <c r="K31" s="35"/>
      <c r="L31" s="47">
        <f>SUM(F31:K31)</f>
        <v>2100</v>
      </c>
    </row>
    <row r="32" spans="1:12" x14ac:dyDescent="0.3">
      <c r="A32" s="46">
        <v>31</v>
      </c>
      <c r="B32" s="36" t="s">
        <v>841</v>
      </c>
      <c r="C32" s="36" t="s">
        <v>900</v>
      </c>
      <c r="D32" s="35"/>
      <c r="E32" s="35"/>
      <c r="F32" s="35"/>
      <c r="G32" s="35"/>
      <c r="H32" s="35"/>
      <c r="I32" s="35"/>
      <c r="J32" s="35">
        <v>2100</v>
      </c>
      <c r="K32" s="35"/>
      <c r="L32" s="47">
        <f>SUM(F32:K32)</f>
        <v>2100</v>
      </c>
    </row>
    <row r="33" spans="1:12" x14ac:dyDescent="0.3">
      <c r="A33" s="46">
        <v>32</v>
      </c>
      <c r="B33" s="39" t="s">
        <v>1047</v>
      </c>
      <c r="C33" s="39" t="s">
        <v>1048</v>
      </c>
      <c r="D33" s="38"/>
      <c r="E33" s="38"/>
      <c r="F33" s="38"/>
      <c r="G33" s="38"/>
      <c r="H33" s="38"/>
      <c r="I33" s="38"/>
      <c r="J33" s="38"/>
      <c r="K33" s="38">
        <v>2100</v>
      </c>
      <c r="L33" s="48">
        <v>2100</v>
      </c>
    </row>
    <row r="34" spans="1:12" x14ac:dyDescent="0.3">
      <c r="A34" s="46">
        <v>33</v>
      </c>
      <c r="B34" s="39" t="s">
        <v>1049</v>
      </c>
      <c r="C34" s="39" t="s">
        <v>592</v>
      </c>
      <c r="D34" s="38"/>
      <c r="E34" s="38"/>
      <c r="F34" s="38"/>
      <c r="G34" s="38"/>
      <c r="H34" s="38"/>
      <c r="I34" s="38"/>
      <c r="J34" s="38"/>
      <c r="K34" s="38">
        <v>2000</v>
      </c>
      <c r="L34" s="48">
        <v>2000</v>
      </c>
    </row>
    <row r="35" spans="1:12" x14ac:dyDescent="0.3">
      <c r="A35" s="46">
        <v>34</v>
      </c>
      <c r="B35" s="36" t="s">
        <v>860</v>
      </c>
      <c r="C35" s="36" t="s">
        <v>706</v>
      </c>
      <c r="D35" s="36" t="s">
        <v>540</v>
      </c>
      <c r="E35" s="36" t="s">
        <v>541</v>
      </c>
      <c r="F35" s="35"/>
      <c r="G35" s="35"/>
      <c r="H35" s="35">
        <v>2000</v>
      </c>
      <c r="I35" s="35"/>
      <c r="J35" s="35"/>
      <c r="K35" s="35"/>
      <c r="L35" s="47">
        <f>SUM(F35:K35)</f>
        <v>2000</v>
      </c>
    </row>
    <row r="36" spans="1:12" x14ac:dyDescent="0.3">
      <c r="A36" s="46">
        <v>35</v>
      </c>
      <c r="B36" s="35" t="s">
        <v>46</v>
      </c>
      <c r="C36" s="35" t="s">
        <v>47</v>
      </c>
      <c r="D36" s="35"/>
      <c r="E36" s="35"/>
      <c r="F36" s="35"/>
      <c r="G36" s="35">
        <v>2000</v>
      </c>
      <c r="H36" s="35"/>
      <c r="I36" s="35"/>
      <c r="J36" s="35"/>
      <c r="K36" s="35"/>
      <c r="L36" s="47">
        <f>SUM(F36:K36)</f>
        <v>2000</v>
      </c>
    </row>
    <row r="37" spans="1:12" x14ac:dyDescent="0.3">
      <c r="A37" s="46">
        <v>36</v>
      </c>
      <c r="B37" s="36" t="s">
        <v>1020</v>
      </c>
      <c r="C37" s="36" t="s">
        <v>901</v>
      </c>
      <c r="D37" s="35"/>
      <c r="E37" s="35"/>
      <c r="F37" s="35"/>
      <c r="G37" s="35"/>
      <c r="H37" s="35"/>
      <c r="I37" s="35"/>
      <c r="J37" s="35">
        <v>2000</v>
      </c>
      <c r="K37" s="35"/>
      <c r="L37" s="47">
        <f>SUM(F37:K37)</f>
        <v>2000</v>
      </c>
    </row>
    <row r="38" spans="1:12" x14ac:dyDescent="0.3">
      <c r="A38" s="46">
        <v>37</v>
      </c>
      <c r="B38" s="36" t="s">
        <v>786</v>
      </c>
      <c r="C38" s="36" t="s">
        <v>703</v>
      </c>
      <c r="D38" s="36" t="s">
        <v>512</v>
      </c>
      <c r="E38" s="36"/>
      <c r="F38" s="35"/>
      <c r="G38" s="35"/>
      <c r="H38" s="35">
        <v>1950</v>
      </c>
      <c r="I38" s="35"/>
      <c r="J38" s="35"/>
      <c r="K38" s="35"/>
      <c r="L38" s="47">
        <f>SUM(F38:K38)</f>
        <v>1950</v>
      </c>
    </row>
    <row r="39" spans="1:12" x14ac:dyDescent="0.3">
      <c r="A39" s="46">
        <v>38</v>
      </c>
      <c r="B39" s="36" t="s">
        <v>902</v>
      </c>
      <c r="C39" s="36" t="s">
        <v>903</v>
      </c>
      <c r="D39" s="35"/>
      <c r="E39" s="35"/>
      <c r="F39" s="35"/>
      <c r="G39" s="35"/>
      <c r="H39" s="35"/>
      <c r="I39" s="35"/>
      <c r="J39" s="35">
        <v>1950</v>
      </c>
      <c r="K39" s="35"/>
      <c r="L39" s="47">
        <f>SUM(F39:K39)</f>
        <v>1950</v>
      </c>
    </row>
    <row r="40" spans="1:12" x14ac:dyDescent="0.3">
      <c r="A40" s="46">
        <v>39</v>
      </c>
      <c r="B40" s="39" t="s">
        <v>1050</v>
      </c>
      <c r="C40" s="39" t="s">
        <v>137</v>
      </c>
      <c r="D40" s="38"/>
      <c r="E40" s="38"/>
      <c r="F40" s="38"/>
      <c r="G40" s="38"/>
      <c r="H40" s="38"/>
      <c r="I40" s="38"/>
      <c r="J40" s="38"/>
      <c r="K40" s="38">
        <v>1950</v>
      </c>
      <c r="L40" s="48">
        <v>1950</v>
      </c>
    </row>
    <row r="41" spans="1:12" x14ac:dyDescent="0.3">
      <c r="A41" s="46">
        <v>40</v>
      </c>
      <c r="B41" s="36" t="s">
        <v>842</v>
      </c>
      <c r="C41" s="36" t="s">
        <v>120</v>
      </c>
      <c r="D41" s="35"/>
      <c r="E41" s="35"/>
      <c r="F41" s="35"/>
      <c r="G41" s="35"/>
      <c r="H41" s="35"/>
      <c r="I41" s="35"/>
      <c r="J41" s="35">
        <v>1900</v>
      </c>
      <c r="K41" s="35"/>
      <c r="L41" s="47">
        <f>SUM(F41:K41)</f>
        <v>1900</v>
      </c>
    </row>
    <row r="42" spans="1:12" x14ac:dyDescent="0.3">
      <c r="A42" s="46">
        <v>41</v>
      </c>
      <c r="B42" s="35" t="s">
        <v>222</v>
      </c>
      <c r="C42" s="35" t="s">
        <v>120</v>
      </c>
      <c r="D42" s="35" t="s">
        <v>482</v>
      </c>
      <c r="E42" s="35" t="s">
        <v>437</v>
      </c>
      <c r="F42" s="35">
        <v>1900</v>
      </c>
      <c r="G42" s="35"/>
      <c r="H42" s="35"/>
      <c r="I42" s="35"/>
      <c r="J42" s="35"/>
      <c r="K42" s="35"/>
      <c r="L42" s="47">
        <f>SUM(F42:K42)</f>
        <v>1900</v>
      </c>
    </row>
    <row r="43" spans="1:12" x14ac:dyDescent="0.3">
      <c r="A43" s="46">
        <v>42</v>
      </c>
      <c r="B43" s="35" t="s">
        <v>223</v>
      </c>
      <c r="C43" s="35" t="s">
        <v>48</v>
      </c>
      <c r="D43" s="35"/>
      <c r="E43" s="35"/>
      <c r="F43" s="35"/>
      <c r="G43" s="35">
        <v>1900</v>
      </c>
      <c r="H43" s="35"/>
      <c r="I43" s="35"/>
      <c r="J43" s="35"/>
      <c r="K43" s="35"/>
      <c r="L43" s="47">
        <f>SUM(F43:K43)</f>
        <v>1900</v>
      </c>
    </row>
    <row r="44" spans="1:12" x14ac:dyDescent="0.3">
      <c r="A44" s="46">
        <v>43</v>
      </c>
      <c r="B44" s="36" t="s">
        <v>865</v>
      </c>
      <c r="C44" s="36" t="s">
        <v>707</v>
      </c>
      <c r="D44" s="36" t="s">
        <v>512</v>
      </c>
      <c r="E44" s="36"/>
      <c r="F44" s="35"/>
      <c r="G44" s="35"/>
      <c r="H44" s="35">
        <v>1900</v>
      </c>
      <c r="I44" s="35"/>
      <c r="J44" s="35"/>
      <c r="K44" s="35"/>
      <c r="L44" s="47">
        <f>SUM(F44:K44)</f>
        <v>1900</v>
      </c>
    </row>
    <row r="45" spans="1:12" x14ac:dyDescent="0.3">
      <c r="A45" s="46">
        <v>44</v>
      </c>
      <c r="B45" s="39" t="s">
        <v>320</v>
      </c>
      <c r="C45" s="39" t="s">
        <v>115</v>
      </c>
      <c r="D45" s="38"/>
      <c r="E45" s="38"/>
      <c r="F45" s="38"/>
      <c r="G45" s="38"/>
      <c r="H45" s="38"/>
      <c r="I45" s="38"/>
      <c r="J45" s="38"/>
      <c r="K45" s="38">
        <v>1900</v>
      </c>
      <c r="L45" s="48">
        <v>1900</v>
      </c>
    </row>
    <row r="46" spans="1:12" x14ac:dyDescent="0.3">
      <c r="A46" s="46">
        <v>45</v>
      </c>
      <c r="B46" s="35" t="s">
        <v>224</v>
      </c>
      <c r="C46" s="35" t="s">
        <v>121</v>
      </c>
      <c r="D46" s="35" t="s">
        <v>488</v>
      </c>
      <c r="E46" s="35" t="s">
        <v>437</v>
      </c>
      <c r="F46" s="35">
        <v>1850</v>
      </c>
      <c r="G46" s="35"/>
      <c r="H46" s="35"/>
      <c r="I46" s="35"/>
      <c r="J46" s="35"/>
      <c r="K46" s="35"/>
      <c r="L46" s="47">
        <f>SUM(F46:K46)</f>
        <v>1850</v>
      </c>
    </row>
    <row r="47" spans="1:12" x14ac:dyDescent="0.3">
      <c r="A47" s="46">
        <v>46</v>
      </c>
      <c r="B47" s="36" t="s">
        <v>851</v>
      </c>
      <c r="C47" s="36" t="str">
        <f ca="1">IFERROR(__xludf.DUMMYFUNCTION("""COMPUTED_VALUE"""),"LUDIVINE")</f>
        <v>LUDIVINE</v>
      </c>
      <c r="D47" s="36" t="s">
        <v>542</v>
      </c>
      <c r="E47" s="36" t="s">
        <v>543</v>
      </c>
      <c r="F47" s="35"/>
      <c r="G47" s="35"/>
      <c r="H47" s="35">
        <v>1850</v>
      </c>
      <c r="I47" s="35"/>
      <c r="J47" s="35"/>
      <c r="K47" s="35"/>
      <c r="L47" s="47">
        <f>SUM(F47:K47)</f>
        <v>1850</v>
      </c>
    </row>
    <row r="48" spans="1:12" x14ac:dyDescent="0.3">
      <c r="A48" s="46">
        <v>47</v>
      </c>
      <c r="B48" s="36" t="s">
        <v>778</v>
      </c>
      <c r="C48" s="36" t="s">
        <v>706</v>
      </c>
      <c r="D48" s="35"/>
      <c r="E48" s="35"/>
      <c r="F48" s="35"/>
      <c r="G48" s="35"/>
      <c r="H48" s="35"/>
      <c r="I48" s="35"/>
      <c r="J48" s="35">
        <v>1850</v>
      </c>
      <c r="K48" s="35"/>
      <c r="L48" s="47">
        <f>SUM(F48:K48)</f>
        <v>1850</v>
      </c>
    </row>
    <row r="49" spans="1:12" x14ac:dyDescent="0.3">
      <c r="A49" s="46">
        <v>48</v>
      </c>
      <c r="B49" s="35" t="s">
        <v>225</v>
      </c>
      <c r="C49" s="35" t="s">
        <v>49</v>
      </c>
      <c r="D49" s="35"/>
      <c r="E49" s="35"/>
      <c r="F49" s="35"/>
      <c r="G49" s="35">
        <v>1850</v>
      </c>
      <c r="H49" s="35"/>
      <c r="I49" s="35"/>
      <c r="J49" s="35"/>
      <c r="K49" s="35"/>
      <c r="L49" s="47">
        <f>SUM(F49:K49)</f>
        <v>1850</v>
      </c>
    </row>
    <row r="50" spans="1:12" x14ac:dyDescent="0.3">
      <c r="A50" s="46">
        <v>49</v>
      </c>
      <c r="B50" s="35" t="s">
        <v>1021</v>
      </c>
      <c r="C50" s="35" t="s">
        <v>120</v>
      </c>
      <c r="D50" s="35" t="s">
        <v>603</v>
      </c>
      <c r="E50" s="35" t="s">
        <v>437</v>
      </c>
      <c r="F50" s="35"/>
      <c r="G50" s="35"/>
      <c r="H50" s="35"/>
      <c r="I50" s="35">
        <v>1850</v>
      </c>
      <c r="J50" s="35"/>
      <c r="K50" s="35"/>
      <c r="L50" s="47">
        <f>SUM(F50:K50)</f>
        <v>1850</v>
      </c>
    </row>
    <row r="51" spans="1:12" x14ac:dyDescent="0.3">
      <c r="A51" s="46">
        <v>50</v>
      </c>
      <c r="B51" s="39" t="s">
        <v>867</v>
      </c>
      <c r="C51" s="39" t="s">
        <v>1043</v>
      </c>
      <c r="D51" s="38"/>
      <c r="E51" s="38"/>
      <c r="F51" s="38"/>
      <c r="G51" s="38"/>
      <c r="H51" s="38"/>
      <c r="I51" s="38"/>
      <c r="J51" s="38"/>
      <c r="K51" s="38">
        <v>1850</v>
      </c>
      <c r="L51" s="48">
        <v>1850</v>
      </c>
    </row>
    <row r="52" spans="1:12" x14ac:dyDescent="0.3">
      <c r="A52" s="46">
        <v>51</v>
      </c>
      <c r="B52" s="35" t="s">
        <v>226</v>
      </c>
      <c r="C52" s="35" t="s">
        <v>50</v>
      </c>
      <c r="D52" s="35"/>
      <c r="E52" s="35"/>
      <c r="F52" s="35"/>
      <c r="G52" s="35">
        <v>1800</v>
      </c>
      <c r="H52" s="35"/>
      <c r="I52" s="35"/>
      <c r="J52" s="35"/>
      <c r="K52" s="35"/>
      <c r="L52" s="47">
        <f>SUM(F52:K52)</f>
        <v>1800</v>
      </c>
    </row>
    <row r="53" spans="1:12" x14ac:dyDescent="0.3">
      <c r="A53" s="46">
        <v>52</v>
      </c>
      <c r="B53" s="36" t="s">
        <v>1022</v>
      </c>
      <c r="C53" s="36" t="s">
        <v>904</v>
      </c>
      <c r="D53" s="35"/>
      <c r="E53" s="35"/>
      <c r="F53" s="35"/>
      <c r="G53" s="35"/>
      <c r="H53" s="35"/>
      <c r="I53" s="35"/>
      <c r="J53" s="35">
        <v>1800</v>
      </c>
      <c r="K53" s="35"/>
      <c r="L53" s="47">
        <f>SUM(F53:K53)</f>
        <v>1800</v>
      </c>
    </row>
    <row r="54" spans="1:12" x14ac:dyDescent="0.3">
      <c r="A54" s="46">
        <v>53</v>
      </c>
      <c r="B54" s="39" t="s">
        <v>1051</v>
      </c>
      <c r="C54" s="39" t="s">
        <v>45</v>
      </c>
      <c r="D54" s="38"/>
      <c r="E54" s="38"/>
      <c r="F54" s="38"/>
      <c r="G54" s="38"/>
      <c r="H54" s="38"/>
      <c r="I54" s="38"/>
      <c r="J54" s="38"/>
      <c r="K54" s="38">
        <v>1800</v>
      </c>
      <c r="L54" s="48">
        <v>1800</v>
      </c>
    </row>
    <row r="55" spans="1:12" x14ac:dyDescent="0.3">
      <c r="A55" s="46">
        <v>54</v>
      </c>
      <c r="B55" s="35" t="s">
        <v>227</v>
      </c>
      <c r="C55" s="35" t="s">
        <v>122</v>
      </c>
      <c r="D55" s="35" t="s">
        <v>391</v>
      </c>
      <c r="E55" s="35"/>
      <c r="F55" s="35">
        <v>1800</v>
      </c>
      <c r="G55" s="35"/>
      <c r="H55" s="35"/>
      <c r="I55" s="35"/>
      <c r="J55" s="35"/>
      <c r="K55" s="35"/>
      <c r="L55" s="47">
        <f>SUM(F55:K55)</f>
        <v>1800</v>
      </c>
    </row>
    <row r="56" spans="1:12" x14ac:dyDescent="0.3">
      <c r="A56" s="46">
        <v>55</v>
      </c>
      <c r="B56" s="35" t="s">
        <v>711</v>
      </c>
      <c r="C56" s="35" t="s">
        <v>43</v>
      </c>
      <c r="D56" s="35" t="s">
        <v>512</v>
      </c>
      <c r="E56" s="35"/>
      <c r="F56" s="35"/>
      <c r="G56" s="35"/>
      <c r="H56" s="35"/>
      <c r="I56" s="35">
        <v>1800</v>
      </c>
      <c r="J56" s="35"/>
      <c r="K56" s="35"/>
      <c r="L56" s="47">
        <f>SUM(F56:K56)</f>
        <v>1800</v>
      </c>
    </row>
    <row r="57" spans="1:12" x14ac:dyDescent="0.3">
      <c r="A57" s="46">
        <v>56</v>
      </c>
      <c r="B57" s="39" t="s">
        <v>1052</v>
      </c>
      <c r="C57" s="39" t="s">
        <v>133</v>
      </c>
      <c r="D57" s="38"/>
      <c r="E57" s="38"/>
      <c r="F57" s="38"/>
      <c r="G57" s="38"/>
      <c r="H57" s="38"/>
      <c r="I57" s="38"/>
      <c r="J57" s="38"/>
      <c r="K57" s="38">
        <v>1750</v>
      </c>
      <c r="L57" s="48">
        <v>1750</v>
      </c>
    </row>
    <row r="58" spans="1:12" x14ac:dyDescent="0.3">
      <c r="A58" s="46">
        <v>57</v>
      </c>
      <c r="B58" s="36" t="s">
        <v>887</v>
      </c>
      <c r="C58" s="36" t="s">
        <v>905</v>
      </c>
      <c r="D58" s="35"/>
      <c r="E58" s="35"/>
      <c r="F58" s="35"/>
      <c r="G58" s="35"/>
      <c r="H58" s="35"/>
      <c r="I58" s="35"/>
      <c r="J58" s="35">
        <v>1750</v>
      </c>
      <c r="K58" s="35"/>
      <c r="L58" s="47">
        <f>SUM(F58:K58)</f>
        <v>1750</v>
      </c>
    </row>
    <row r="59" spans="1:12" x14ac:dyDescent="0.3">
      <c r="A59" s="46">
        <v>58</v>
      </c>
      <c r="B59" s="35" t="s">
        <v>229</v>
      </c>
      <c r="C59" s="35" t="s">
        <v>123</v>
      </c>
      <c r="D59" s="35" t="s">
        <v>391</v>
      </c>
      <c r="E59" s="35"/>
      <c r="F59" s="35">
        <v>1750</v>
      </c>
      <c r="G59" s="35"/>
      <c r="H59" s="35"/>
      <c r="I59" s="35"/>
      <c r="J59" s="35"/>
      <c r="K59" s="35"/>
      <c r="L59" s="47">
        <f>SUM(F59:K59)</f>
        <v>1750</v>
      </c>
    </row>
    <row r="60" spans="1:12" x14ac:dyDescent="0.3">
      <c r="A60" s="46">
        <v>59</v>
      </c>
      <c r="B60" s="35" t="s">
        <v>1023</v>
      </c>
      <c r="C60" s="35" t="s">
        <v>573</v>
      </c>
      <c r="D60" s="35"/>
      <c r="E60" s="35"/>
      <c r="F60" s="35"/>
      <c r="G60" s="35"/>
      <c r="H60" s="35"/>
      <c r="I60" s="35">
        <v>1750</v>
      </c>
      <c r="J60" s="35"/>
      <c r="K60" s="35"/>
      <c r="L60" s="47">
        <f>SUM(F60:K60)</f>
        <v>1750</v>
      </c>
    </row>
    <row r="61" spans="1:12" x14ac:dyDescent="0.3">
      <c r="A61" s="46">
        <v>60</v>
      </c>
      <c r="B61" s="36" t="s">
        <v>861</v>
      </c>
      <c r="C61" s="36" t="str">
        <f ca="1">IFERROR(__xludf.DUMMYFUNCTION("""COMPUTED_VALUE"""),"PAULINE")</f>
        <v>PAULINE</v>
      </c>
      <c r="D61" s="36" t="s">
        <v>544</v>
      </c>
      <c r="E61" s="36" t="s">
        <v>427</v>
      </c>
      <c r="F61" s="35"/>
      <c r="G61" s="35"/>
      <c r="H61" s="35">
        <v>1750</v>
      </c>
      <c r="I61" s="35"/>
      <c r="J61" s="35"/>
      <c r="K61" s="35"/>
      <c r="L61" s="47">
        <f>SUM(F61:K61)</f>
        <v>1750</v>
      </c>
    </row>
    <row r="62" spans="1:12" x14ac:dyDescent="0.3">
      <c r="A62" s="46">
        <v>61</v>
      </c>
      <c r="B62" s="36" t="s">
        <v>844</v>
      </c>
      <c r="C62" s="36" t="str">
        <f ca="1">IFERROR(__xludf.DUMMYFUNCTION("""COMPUTED_VALUE"""),"AMELIE")</f>
        <v>AMELIE</v>
      </c>
      <c r="D62" s="36" t="s">
        <v>512</v>
      </c>
      <c r="E62" s="36"/>
      <c r="F62" s="35"/>
      <c r="G62" s="35"/>
      <c r="H62" s="35">
        <v>1700</v>
      </c>
      <c r="I62" s="35"/>
      <c r="J62" s="35"/>
      <c r="K62" s="35"/>
      <c r="L62" s="47">
        <f>SUM(F62:K62)</f>
        <v>1700</v>
      </c>
    </row>
    <row r="63" spans="1:12" x14ac:dyDescent="0.3">
      <c r="A63" s="46">
        <v>62</v>
      </c>
      <c r="B63" s="39" t="s">
        <v>1053</v>
      </c>
      <c r="C63" s="39" t="s">
        <v>115</v>
      </c>
      <c r="D63" s="38"/>
      <c r="E63" s="38"/>
      <c r="F63" s="38"/>
      <c r="G63" s="38"/>
      <c r="H63" s="38"/>
      <c r="I63" s="38"/>
      <c r="J63" s="38"/>
      <c r="K63" s="38">
        <v>1700</v>
      </c>
      <c r="L63" s="48">
        <v>1700</v>
      </c>
    </row>
    <row r="64" spans="1:12" x14ac:dyDescent="0.3">
      <c r="A64" s="46">
        <v>63</v>
      </c>
      <c r="B64" s="35" t="s">
        <v>231</v>
      </c>
      <c r="C64" s="35" t="s">
        <v>52</v>
      </c>
      <c r="D64" s="35"/>
      <c r="E64" s="35"/>
      <c r="F64" s="35"/>
      <c r="G64" s="35">
        <v>1700</v>
      </c>
      <c r="H64" s="35"/>
      <c r="I64" s="35"/>
      <c r="J64" s="35"/>
      <c r="K64" s="35"/>
      <c r="L64" s="47">
        <f>SUM(F64:K64)</f>
        <v>1700</v>
      </c>
    </row>
    <row r="65" spans="1:12" x14ac:dyDescent="0.3">
      <c r="A65" s="46">
        <v>64</v>
      </c>
      <c r="B65" s="35" t="s">
        <v>212</v>
      </c>
      <c r="C65" s="35" t="s">
        <v>124</v>
      </c>
      <c r="D65" s="35" t="s">
        <v>492</v>
      </c>
      <c r="E65" s="35" t="s">
        <v>437</v>
      </c>
      <c r="F65" s="35">
        <v>1700</v>
      </c>
      <c r="G65" s="35"/>
      <c r="H65" s="35"/>
      <c r="I65" s="35"/>
      <c r="J65" s="35"/>
      <c r="K65" s="35"/>
      <c r="L65" s="47">
        <f>SUM(F65:K65)</f>
        <v>1700</v>
      </c>
    </row>
    <row r="66" spans="1:12" x14ac:dyDescent="0.3">
      <c r="A66" s="46">
        <v>65</v>
      </c>
      <c r="B66" s="35" t="s">
        <v>1024</v>
      </c>
      <c r="C66" s="35" t="s">
        <v>574</v>
      </c>
      <c r="D66" s="35"/>
      <c r="E66" s="35"/>
      <c r="F66" s="35"/>
      <c r="G66" s="35"/>
      <c r="H66" s="35"/>
      <c r="I66" s="35">
        <v>1700</v>
      </c>
      <c r="J66" s="35"/>
      <c r="K66" s="35"/>
      <c r="L66" s="47">
        <f>SUM(F66:K66)</f>
        <v>1700</v>
      </c>
    </row>
    <row r="67" spans="1:12" x14ac:dyDescent="0.3">
      <c r="A67" s="46">
        <v>66</v>
      </c>
      <c r="B67" s="36" t="s">
        <v>258</v>
      </c>
      <c r="C67" s="36" t="s">
        <v>2</v>
      </c>
      <c r="D67" s="35"/>
      <c r="E67" s="35"/>
      <c r="F67" s="35"/>
      <c r="G67" s="35"/>
      <c r="H67" s="35"/>
      <c r="I67" s="35"/>
      <c r="J67" s="35">
        <v>1700</v>
      </c>
      <c r="K67" s="35"/>
      <c r="L67" s="47">
        <f>SUM(F67:K67)</f>
        <v>1700</v>
      </c>
    </row>
    <row r="68" spans="1:12" x14ac:dyDescent="0.3">
      <c r="A68" s="46">
        <v>67</v>
      </c>
      <c r="B68" s="35" t="s">
        <v>877</v>
      </c>
      <c r="C68" s="35" t="s">
        <v>575</v>
      </c>
      <c r="D68" s="35"/>
      <c r="E68" s="35"/>
      <c r="F68" s="35"/>
      <c r="G68" s="35"/>
      <c r="H68" s="35"/>
      <c r="I68" s="35">
        <v>1650</v>
      </c>
      <c r="J68" s="35"/>
      <c r="K68" s="35"/>
      <c r="L68" s="47">
        <f>SUM(F68:K68)</f>
        <v>1650</v>
      </c>
    </row>
    <row r="69" spans="1:12" x14ac:dyDescent="0.3">
      <c r="A69" s="46">
        <v>68</v>
      </c>
      <c r="B69" s="39" t="s">
        <v>1054</v>
      </c>
      <c r="C69" s="39" t="s">
        <v>139</v>
      </c>
      <c r="D69" s="38"/>
      <c r="E69" s="38"/>
      <c r="F69" s="38"/>
      <c r="G69" s="38"/>
      <c r="H69" s="38"/>
      <c r="I69" s="38"/>
      <c r="J69" s="38"/>
      <c r="K69" s="38">
        <v>1650</v>
      </c>
      <c r="L69" s="48">
        <v>1650</v>
      </c>
    </row>
    <row r="70" spans="1:12" x14ac:dyDescent="0.3">
      <c r="A70" s="46">
        <v>69</v>
      </c>
      <c r="B70" s="35" t="s">
        <v>230</v>
      </c>
      <c r="C70" s="35" t="s">
        <v>125</v>
      </c>
      <c r="D70" s="35" t="s">
        <v>493</v>
      </c>
      <c r="E70" s="35" t="s">
        <v>437</v>
      </c>
      <c r="F70" s="35">
        <v>1650</v>
      </c>
      <c r="G70" s="35"/>
      <c r="H70" s="35"/>
      <c r="I70" s="35"/>
      <c r="J70" s="35"/>
      <c r="K70" s="35"/>
      <c r="L70" s="47">
        <f>SUM(F70:K70)</f>
        <v>1650</v>
      </c>
    </row>
    <row r="71" spans="1:12" x14ac:dyDescent="0.3">
      <c r="A71" s="46">
        <v>70</v>
      </c>
      <c r="B71" s="35" t="s">
        <v>214</v>
      </c>
      <c r="C71" s="35" t="s">
        <v>53</v>
      </c>
      <c r="D71" s="35"/>
      <c r="E71" s="35"/>
      <c r="F71" s="35"/>
      <c r="G71" s="35">
        <v>1650</v>
      </c>
      <c r="H71" s="35"/>
      <c r="I71" s="35"/>
      <c r="J71" s="35"/>
      <c r="K71" s="35"/>
      <c r="L71" s="47">
        <f>SUM(F71:K71)</f>
        <v>1650</v>
      </c>
    </row>
    <row r="72" spans="1:12" x14ac:dyDescent="0.3">
      <c r="A72" s="46">
        <v>71</v>
      </c>
      <c r="B72" s="36" t="s">
        <v>870</v>
      </c>
      <c r="C72" s="36" t="str">
        <f ca="1">IFERROR(__xludf.DUMMYFUNCTION("""COMPUTED_VALUE"""),"FLORENCE")</f>
        <v>FLORENCE</v>
      </c>
      <c r="D72" s="36" t="s">
        <v>545</v>
      </c>
      <c r="E72" s="36" t="s">
        <v>546</v>
      </c>
      <c r="F72" s="35"/>
      <c r="G72" s="35"/>
      <c r="H72" s="35">
        <v>1650</v>
      </c>
      <c r="I72" s="35"/>
      <c r="J72" s="35"/>
      <c r="K72" s="35"/>
      <c r="L72" s="47">
        <f>SUM(F72:K72)</f>
        <v>1650</v>
      </c>
    </row>
    <row r="73" spans="1:12" x14ac:dyDescent="0.3">
      <c r="A73" s="46">
        <v>72</v>
      </c>
      <c r="B73" s="36" t="s">
        <v>1025</v>
      </c>
      <c r="C73" s="36" t="s">
        <v>906</v>
      </c>
      <c r="D73" s="35"/>
      <c r="E73" s="35"/>
      <c r="F73" s="35"/>
      <c r="G73" s="35"/>
      <c r="H73" s="35"/>
      <c r="I73" s="35"/>
      <c r="J73" s="35">
        <v>1650</v>
      </c>
      <c r="K73" s="35"/>
      <c r="L73" s="47">
        <f>SUM(F73:K73)</f>
        <v>1650</v>
      </c>
    </row>
    <row r="74" spans="1:12" x14ac:dyDescent="0.3">
      <c r="A74" s="46">
        <v>73</v>
      </c>
      <c r="B74" s="35" t="s">
        <v>54</v>
      </c>
      <c r="C74" s="35" t="s">
        <v>55</v>
      </c>
      <c r="D74" s="35"/>
      <c r="E74" s="35"/>
      <c r="F74" s="35"/>
      <c r="G74" s="35">
        <v>1600</v>
      </c>
      <c r="H74" s="35"/>
      <c r="I74" s="35"/>
      <c r="J74" s="35"/>
      <c r="K74" s="35"/>
      <c r="L74" s="47">
        <f>SUM(F74:K74)</f>
        <v>1600</v>
      </c>
    </row>
    <row r="75" spans="1:12" x14ac:dyDescent="0.3">
      <c r="A75" s="46">
        <v>74</v>
      </c>
      <c r="B75" s="39" t="s">
        <v>1055</v>
      </c>
      <c r="C75" s="39" t="s">
        <v>580</v>
      </c>
      <c r="D75" s="38"/>
      <c r="E75" s="38"/>
      <c r="F75" s="38"/>
      <c r="G75" s="38"/>
      <c r="H75" s="38"/>
      <c r="I75" s="38"/>
      <c r="J75" s="38"/>
      <c r="K75" s="38">
        <v>1600</v>
      </c>
      <c r="L75" s="48">
        <v>1600</v>
      </c>
    </row>
    <row r="76" spans="1:12" x14ac:dyDescent="0.3">
      <c r="A76" s="46">
        <v>75</v>
      </c>
      <c r="B76" s="36" t="s">
        <v>841</v>
      </c>
      <c r="C76" s="36" t="s">
        <v>113</v>
      </c>
      <c r="D76" s="35"/>
      <c r="E76" s="35"/>
      <c r="F76" s="35"/>
      <c r="G76" s="35"/>
      <c r="H76" s="35"/>
      <c r="I76" s="35"/>
      <c r="J76" s="35">
        <v>1600</v>
      </c>
      <c r="K76" s="35"/>
      <c r="L76" s="47">
        <f>SUM(F76:K76)</f>
        <v>1600</v>
      </c>
    </row>
    <row r="77" spans="1:12" x14ac:dyDescent="0.3">
      <c r="A77" s="46">
        <v>76</v>
      </c>
      <c r="B77" s="36" t="s">
        <v>854</v>
      </c>
      <c r="C77" s="36" t="str">
        <f ca="1">IFERROR(__xludf.DUMMYFUNCTION("""COMPUTED_VALUE"""),"ELORRI")</f>
        <v>ELORRI</v>
      </c>
      <c r="D77" s="36" t="s">
        <v>512</v>
      </c>
      <c r="E77" s="36"/>
      <c r="F77" s="35"/>
      <c r="G77" s="35"/>
      <c r="H77" s="35">
        <v>1600</v>
      </c>
      <c r="I77" s="35"/>
      <c r="J77" s="35"/>
      <c r="K77" s="35"/>
      <c r="L77" s="47">
        <f>SUM(F77:K77)</f>
        <v>1600</v>
      </c>
    </row>
    <row r="78" spans="1:12" x14ac:dyDescent="0.3">
      <c r="A78" s="46">
        <v>77</v>
      </c>
      <c r="B78" s="35" t="s">
        <v>232</v>
      </c>
      <c r="C78" s="35" t="s">
        <v>126</v>
      </c>
      <c r="D78" s="35" t="s">
        <v>391</v>
      </c>
      <c r="E78" s="35"/>
      <c r="F78" s="35">
        <v>1600</v>
      </c>
      <c r="G78" s="35"/>
      <c r="H78" s="35"/>
      <c r="I78" s="35"/>
      <c r="J78" s="35"/>
      <c r="K78" s="35"/>
      <c r="L78" s="47">
        <f>SUM(F78:K78)</f>
        <v>1600</v>
      </c>
    </row>
    <row r="79" spans="1:12" x14ac:dyDescent="0.3">
      <c r="A79" s="46">
        <v>78</v>
      </c>
      <c r="B79" s="35" t="s">
        <v>1026</v>
      </c>
      <c r="C79" s="35" t="s">
        <v>192</v>
      </c>
      <c r="D79" s="35"/>
      <c r="E79" s="35"/>
      <c r="F79" s="35"/>
      <c r="G79" s="35"/>
      <c r="H79" s="35"/>
      <c r="I79" s="35">
        <v>1600</v>
      </c>
      <c r="J79" s="35"/>
      <c r="K79" s="35"/>
      <c r="L79" s="47">
        <f>SUM(F79:K79)</f>
        <v>1600</v>
      </c>
    </row>
    <row r="80" spans="1:12" x14ac:dyDescent="0.3">
      <c r="A80" s="46">
        <v>79</v>
      </c>
      <c r="B80" s="35" t="s">
        <v>56</v>
      </c>
      <c r="C80" s="35" t="s">
        <v>57</v>
      </c>
      <c r="D80" s="35"/>
      <c r="E80" s="35"/>
      <c r="F80" s="35"/>
      <c r="G80" s="35">
        <v>1550</v>
      </c>
      <c r="H80" s="35"/>
      <c r="I80" s="35"/>
      <c r="J80" s="35"/>
      <c r="K80" s="35"/>
      <c r="L80" s="47">
        <f>SUM(F80:K80)</f>
        <v>1550</v>
      </c>
    </row>
    <row r="81" spans="1:12" x14ac:dyDescent="0.3">
      <c r="A81" s="46">
        <v>80</v>
      </c>
      <c r="B81" s="36" t="s">
        <v>907</v>
      </c>
      <c r="C81" s="36" t="s">
        <v>137</v>
      </c>
      <c r="D81" s="35"/>
      <c r="E81" s="35"/>
      <c r="F81" s="35"/>
      <c r="G81" s="35"/>
      <c r="H81" s="35"/>
      <c r="I81" s="35"/>
      <c r="J81" s="35">
        <v>1550</v>
      </c>
      <c r="K81" s="35"/>
      <c r="L81" s="47">
        <f>SUM(F81:K81)</f>
        <v>1550</v>
      </c>
    </row>
    <row r="82" spans="1:12" x14ac:dyDescent="0.3">
      <c r="A82" s="46">
        <v>81</v>
      </c>
      <c r="B82" s="35" t="s">
        <v>233</v>
      </c>
      <c r="C82" s="35" t="s">
        <v>127</v>
      </c>
      <c r="D82" s="35" t="s">
        <v>498</v>
      </c>
      <c r="E82" s="35" t="s">
        <v>466</v>
      </c>
      <c r="F82" s="35">
        <v>1550</v>
      </c>
      <c r="G82" s="35"/>
      <c r="H82" s="35"/>
      <c r="I82" s="35"/>
      <c r="J82" s="35"/>
      <c r="K82" s="35"/>
      <c r="L82" s="47">
        <f>SUM(F82:K82)</f>
        <v>1550</v>
      </c>
    </row>
    <row r="83" spans="1:12" x14ac:dyDescent="0.3">
      <c r="A83" s="46">
        <v>82</v>
      </c>
      <c r="B83" s="35" t="s">
        <v>1027</v>
      </c>
      <c r="C83" s="35" t="s">
        <v>115</v>
      </c>
      <c r="D83" s="35"/>
      <c r="E83" s="35"/>
      <c r="F83" s="35"/>
      <c r="G83" s="35"/>
      <c r="H83" s="35"/>
      <c r="I83" s="35">
        <v>1550</v>
      </c>
      <c r="J83" s="35"/>
      <c r="K83" s="35"/>
      <c r="L83" s="47">
        <f>SUM(F83:K83)</f>
        <v>1550</v>
      </c>
    </row>
    <row r="84" spans="1:12" x14ac:dyDescent="0.3">
      <c r="A84" s="46">
        <v>83</v>
      </c>
      <c r="B84" s="39" t="s">
        <v>1056</v>
      </c>
      <c r="C84" s="39" t="s">
        <v>1057</v>
      </c>
      <c r="D84" s="38"/>
      <c r="E84" s="38"/>
      <c r="F84" s="38"/>
      <c r="G84" s="38"/>
      <c r="H84" s="38"/>
      <c r="I84" s="38"/>
      <c r="J84" s="38"/>
      <c r="K84" s="38">
        <v>1550</v>
      </c>
      <c r="L84" s="48">
        <v>1550</v>
      </c>
    </row>
    <row r="85" spans="1:12" x14ac:dyDescent="0.3">
      <c r="A85" s="46">
        <v>84</v>
      </c>
      <c r="B85" s="36" t="s">
        <v>863</v>
      </c>
      <c r="C85" s="36" t="str">
        <f ca="1">IFERROR(__xludf.DUMMYFUNCTION("""COMPUTED_VALUE"""),"CLIVIA")</f>
        <v>CLIVIA</v>
      </c>
      <c r="D85" s="36" t="s">
        <v>512</v>
      </c>
      <c r="E85" s="36"/>
      <c r="F85" s="35"/>
      <c r="G85" s="35"/>
      <c r="H85" s="35">
        <v>1550</v>
      </c>
      <c r="I85" s="35"/>
      <c r="J85" s="35"/>
      <c r="K85" s="35"/>
      <c r="L85" s="47">
        <f>SUM(F85:K85)</f>
        <v>1550</v>
      </c>
    </row>
    <row r="86" spans="1:12" x14ac:dyDescent="0.3">
      <c r="A86" s="46">
        <v>85</v>
      </c>
      <c r="B86" s="35" t="s">
        <v>234</v>
      </c>
      <c r="C86" s="35" t="s">
        <v>128</v>
      </c>
      <c r="D86" s="35" t="s">
        <v>499</v>
      </c>
      <c r="E86" s="35" t="s">
        <v>437</v>
      </c>
      <c r="F86" s="35">
        <v>1500</v>
      </c>
      <c r="G86" s="35"/>
      <c r="H86" s="35"/>
      <c r="I86" s="35"/>
      <c r="J86" s="35"/>
      <c r="K86" s="35"/>
      <c r="L86" s="47">
        <f>SUM(F86:K86)</f>
        <v>1500</v>
      </c>
    </row>
    <row r="87" spans="1:12" x14ac:dyDescent="0.3">
      <c r="A87" s="46">
        <v>86</v>
      </c>
      <c r="B87" s="36" t="s">
        <v>908</v>
      </c>
      <c r="C87" s="36" t="s">
        <v>909</v>
      </c>
      <c r="D87" s="35"/>
      <c r="E87" s="35"/>
      <c r="F87" s="35"/>
      <c r="G87" s="35"/>
      <c r="H87" s="35"/>
      <c r="I87" s="35"/>
      <c r="J87" s="35">
        <v>1500</v>
      </c>
      <c r="K87" s="35"/>
      <c r="L87" s="47">
        <f>SUM(F87:K87)</f>
        <v>1500</v>
      </c>
    </row>
    <row r="88" spans="1:12" x14ac:dyDescent="0.3">
      <c r="A88" s="46">
        <v>87</v>
      </c>
      <c r="B88" s="35" t="s">
        <v>1028</v>
      </c>
      <c r="C88" s="35" t="s">
        <v>137</v>
      </c>
      <c r="D88" s="35"/>
      <c r="E88" s="35"/>
      <c r="F88" s="35"/>
      <c r="G88" s="35"/>
      <c r="H88" s="35"/>
      <c r="I88" s="35">
        <v>1500</v>
      </c>
      <c r="J88" s="35"/>
      <c r="K88" s="35"/>
      <c r="L88" s="47">
        <f>SUM(F88:K88)</f>
        <v>1500</v>
      </c>
    </row>
    <row r="89" spans="1:12" x14ac:dyDescent="0.3">
      <c r="A89" s="46">
        <v>88</v>
      </c>
      <c r="B89" s="36" t="s">
        <v>856</v>
      </c>
      <c r="C89" s="36" t="str">
        <f ca="1">IFERROR(__xludf.DUMMYFUNCTION("""COMPUTED_VALUE"""),"CECILE")</f>
        <v>CECILE</v>
      </c>
      <c r="D89" s="36" t="s">
        <v>512</v>
      </c>
      <c r="E89" s="36"/>
      <c r="F89" s="35"/>
      <c r="G89" s="35"/>
      <c r="H89" s="35">
        <v>1500</v>
      </c>
      <c r="I89" s="35"/>
      <c r="J89" s="35"/>
      <c r="K89" s="35"/>
      <c r="L89" s="47">
        <f>SUM(F89:K89)</f>
        <v>1500</v>
      </c>
    </row>
    <row r="90" spans="1:12" x14ac:dyDescent="0.3">
      <c r="A90" s="46">
        <v>89</v>
      </c>
      <c r="B90" s="39" t="s">
        <v>992</v>
      </c>
      <c r="C90" s="39" t="s">
        <v>1058</v>
      </c>
      <c r="D90" s="38"/>
      <c r="E90" s="38"/>
      <c r="F90" s="38"/>
      <c r="G90" s="38"/>
      <c r="H90" s="38"/>
      <c r="I90" s="38"/>
      <c r="J90" s="38"/>
      <c r="K90" s="38">
        <v>1500</v>
      </c>
      <c r="L90" s="48">
        <v>1500</v>
      </c>
    </row>
    <row r="91" spans="1:12" x14ac:dyDescent="0.3">
      <c r="A91" s="46">
        <v>90</v>
      </c>
      <c r="B91" s="35" t="s">
        <v>236</v>
      </c>
      <c r="C91" s="35" t="s">
        <v>129</v>
      </c>
      <c r="D91" s="35" t="s">
        <v>391</v>
      </c>
      <c r="E91" s="35"/>
      <c r="F91" s="35">
        <v>1490</v>
      </c>
      <c r="G91" s="35"/>
      <c r="H91" s="35"/>
      <c r="I91" s="35"/>
      <c r="J91" s="35"/>
      <c r="K91" s="35"/>
      <c r="L91" s="47">
        <f>SUM(F91:K91)</f>
        <v>1490</v>
      </c>
    </row>
    <row r="92" spans="1:12" x14ac:dyDescent="0.3">
      <c r="A92" s="46">
        <v>91</v>
      </c>
      <c r="B92" s="35" t="s">
        <v>908</v>
      </c>
      <c r="C92" s="35" t="s">
        <v>576</v>
      </c>
      <c r="D92" s="35"/>
      <c r="E92" s="35"/>
      <c r="F92" s="35"/>
      <c r="G92" s="35"/>
      <c r="H92" s="35"/>
      <c r="I92" s="35">
        <v>1490</v>
      </c>
      <c r="J92" s="35"/>
      <c r="K92" s="35"/>
      <c r="L92" s="47">
        <f>SUM(F92:K92)</f>
        <v>1490</v>
      </c>
    </row>
    <row r="93" spans="1:12" x14ac:dyDescent="0.3">
      <c r="A93" s="46">
        <v>92</v>
      </c>
      <c r="B93" s="36" t="s">
        <v>855</v>
      </c>
      <c r="C93" s="36" t="str">
        <f ca="1">IFERROR(__xludf.DUMMYFUNCTION("""COMPUTED_VALUE"""),"GAËLA")</f>
        <v>GAËLA</v>
      </c>
      <c r="D93" s="36" t="s">
        <v>512</v>
      </c>
      <c r="E93" s="36"/>
      <c r="F93" s="35"/>
      <c r="G93" s="35"/>
      <c r="H93" s="35">
        <v>1490</v>
      </c>
      <c r="I93" s="35"/>
      <c r="J93" s="35"/>
      <c r="K93" s="35"/>
      <c r="L93" s="47">
        <f>SUM(F93:K93)</f>
        <v>1490</v>
      </c>
    </row>
    <row r="94" spans="1:12" x14ac:dyDescent="0.3">
      <c r="A94" s="46">
        <v>93</v>
      </c>
      <c r="B94" s="35" t="s">
        <v>59</v>
      </c>
      <c r="C94" s="35" t="s">
        <v>60</v>
      </c>
      <c r="D94" s="35"/>
      <c r="E94" s="35"/>
      <c r="F94" s="35"/>
      <c r="G94" s="35">
        <v>1490</v>
      </c>
      <c r="H94" s="35"/>
      <c r="I94" s="35"/>
      <c r="J94" s="35"/>
      <c r="K94" s="35"/>
      <c r="L94" s="47">
        <f>SUM(F94:K94)</f>
        <v>1490</v>
      </c>
    </row>
    <row r="95" spans="1:12" x14ac:dyDescent="0.3">
      <c r="A95" s="46">
        <v>94</v>
      </c>
      <c r="B95" s="35" t="s">
        <v>882</v>
      </c>
      <c r="C95" s="35" t="s">
        <v>577</v>
      </c>
      <c r="D95" s="35"/>
      <c r="E95" s="35"/>
      <c r="F95" s="35"/>
      <c r="G95" s="35"/>
      <c r="H95" s="35"/>
      <c r="I95" s="35">
        <v>1480</v>
      </c>
      <c r="J95" s="35"/>
      <c r="K95" s="35"/>
      <c r="L95" s="47">
        <f>SUM(F95:K95)</f>
        <v>1480</v>
      </c>
    </row>
    <row r="96" spans="1:12" x14ac:dyDescent="0.3">
      <c r="A96" s="46">
        <v>95</v>
      </c>
      <c r="B96" s="36" t="s">
        <v>848</v>
      </c>
      <c r="C96" s="36" t="str">
        <f ca="1">IFERROR(__xludf.DUMMYFUNCTION("""COMPUTED_VALUE"""),"HERMINE")</f>
        <v>HERMINE</v>
      </c>
      <c r="D96" s="36" t="s">
        <v>512</v>
      </c>
      <c r="E96" s="36"/>
      <c r="F96" s="35"/>
      <c r="G96" s="35"/>
      <c r="H96" s="35">
        <v>1480</v>
      </c>
      <c r="I96" s="35"/>
      <c r="J96" s="35"/>
      <c r="K96" s="35"/>
      <c r="L96" s="47">
        <f>SUM(F96:K96)</f>
        <v>1480</v>
      </c>
    </row>
    <row r="97" spans="1:12" x14ac:dyDescent="0.3">
      <c r="A97" s="46">
        <v>96</v>
      </c>
      <c r="B97" s="35" t="s">
        <v>237</v>
      </c>
      <c r="C97" s="35" t="s">
        <v>130</v>
      </c>
      <c r="D97" s="35" t="s">
        <v>501</v>
      </c>
      <c r="E97" s="35"/>
      <c r="F97" s="35">
        <v>1480</v>
      </c>
      <c r="G97" s="35"/>
      <c r="H97" s="35"/>
      <c r="I97" s="35"/>
      <c r="J97" s="35"/>
      <c r="K97" s="35"/>
      <c r="L97" s="47">
        <f>SUM(F97:K97)</f>
        <v>1480</v>
      </c>
    </row>
    <row r="98" spans="1:12" x14ac:dyDescent="0.3">
      <c r="A98" s="46">
        <v>97</v>
      </c>
      <c r="B98" s="35" t="s">
        <v>238</v>
      </c>
      <c r="C98" s="35" t="s">
        <v>61</v>
      </c>
      <c r="D98" s="35"/>
      <c r="E98" s="35"/>
      <c r="F98" s="35"/>
      <c r="G98" s="35">
        <v>1480</v>
      </c>
      <c r="H98" s="35"/>
      <c r="I98" s="35"/>
      <c r="J98" s="35"/>
      <c r="K98" s="35"/>
      <c r="L98" s="47">
        <f>SUM(F98:K98)</f>
        <v>1480</v>
      </c>
    </row>
    <row r="99" spans="1:12" x14ac:dyDescent="0.3">
      <c r="A99" s="46">
        <v>98</v>
      </c>
      <c r="B99" s="35" t="s">
        <v>239</v>
      </c>
      <c r="C99" s="35" t="s">
        <v>62</v>
      </c>
      <c r="D99" s="35"/>
      <c r="E99" s="35"/>
      <c r="F99" s="35"/>
      <c r="G99" s="35">
        <v>1470</v>
      </c>
      <c r="H99" s="35"/>
      <c r="I99" s="35"/>
      <c r="J99" s="35"/>
      <c r="K99" s="35"/>
      <c r="L99" s="47">
        <f>SUM(F99:K99)</f>
        <v>1470</v>
      </c>
    </row>
    <row r="100" spans="1:12" x14ac:dyDescent="0.3">
      <c r="A100" s="46">
        <v>99</v>
      </c>
      <c r="B100" s="35" t="s">
        <v>240</v>
      </c>
      <c r="C100" s="35" t="s">
        <v>131</v>
      </c>
      <c r="D100" s="35" t="s">
        <v>502</v>
      </c>
      <c r="E100" s="35" t="s">
        <v>437</v>
      </c>
      <c r="F100" s="35">
        <v>1470</v>
      </c>
      <c r="G100" s="35"/>
      <c r="H100" s="35"/>
      <c r="I100" s="35"/>
      <c r="J100" s="35"/>
      <c r="K100" s="35"/>
      <c r="L100" s="47">
        <f>SUM(F100:K100)</f>
        <v>1470</v>
      </c>
    </row>
    <row r="101" spans="1:12" x14ac:dyDescent="0.3">
      <c r="A101" s="46">
        <v>100</v>
      </c>
      <c r="B101" s="35" t="s">
        <v>881</v>
      </c>
      <c r="C101" s="35" t="s">
        <v>578</v>
      </c>
      <c r="D101" s="35"/>
      <c r="E101" s="35"/>
      <c r="F101" s="35"/>
      <c r="G101" s="35"/>
      <c r="H101" s="35"/>
      <c r="I101" s="35">
        <v>1470</v>
      </c>
      <c r="J101" s="35"/>
      <c r="K101" s="35"/>
      <c r="L101" s="47">
        <f>SUM(F101:K101)</f>
        <v>1470</v>
      </c>
    </row>
    <row r="102" spans="1:12" x14ac:dyDescent="0.3">
      <c r="A102" s="46">
        <v>101</v>
      </c>
      <c r="B102" s="36" t="s">
        <v>852</v>
      </c>
      <c r="C102" s="36" t="str">
        <f ca="1">IFERROR(__xludf.DUMMYFUNCTION("""COMPUTED_VALUE"""),"MARJOLAINE")</f>
        <v>MARJOLAINE</v>
      </c>
      <c r="D102" s="36" t="s">
        <v>512</v>
      </c>
      <c r="E102" s="36"/>
      <c r="F102" s="35"/>
      <c r="G102" s="35"/>
      <c r="H102" s="35">
        <v>1470</v>
      </c>
      <c r="I102" s="35"/>
      <c r="J102" s="35"/>
      <c r="K102" s="35"/>
      <c r="L102" s="47">
        <f>SUM(F102:K102)</f>
        <v>1470</v>
      </c>
    </row>
    <row r="103" spans="1:12" x14ac:dyDescent="0.3">
      <c r="A103" s="46">
        <v>102</v>
      </c>
      <c r="B103" s="35" t="s">
        <v>241</v>
      </c>
      <c r="C103" s="35" t="s">
        <v>132</v>
      </c>
      <c r="D103" s="35" t="s">
        <v>505</v>
      </c>
      <c r="E103" s="35" t="s">
        <v>437</v>
      </c>
      <c r="F103" s="35">
        <v>1460</v>
      </c>
      <c r="G103" s="35"/>
      <c r="H103" s="35"/>
      <c r="I103" s="35"/>
      <c r="J103" s="35"/>
      <c r="K103" s="35"/>
      <c r="L103" s="47">
        <f>SUM(F103:K103)</f>
        <v>1460</v>
      </c>
    </row>
    <row r="104" spans="1:12" x14ac:dyDescent="0.3">
      <c r="A104" s="46">
        <v>103</v>
      </c>
      <c r="B104" s="36" t="s">
        <v>846</v>
      </c>
      <c r="C104" s="36" t="str">
        <f ca="1">IFERROR(__xludf.DUMMYFUNCTION("""COMPUTED_VALUE"""),"JADE")</f>
        <v>JADE</v>
      </c>
      <c r="D104" s="36" t="s">
        <v>512</v>
      </c>
      <c r="E104" s="36"/>
      <c r="F104" s="35"/>
      <c r="G104" s="35"/>
      <c r="H104" s="35">
        <v>1460</v>
      </c>
      <c r="I104" s="35"/>
      <c r="J104" s="35"/>
      <c r="K104" s="35"/>
      <c r="L104" s="47">
        <f>SUM(F104:K104)</f>
        <v>1460</v>
      </c>
    </row>
    <row r="105" spans="1:12" x14ac:dyDescent="0.3">
      <c r="A105" s="46">
        <v>104</v>
      </c>
      <c r="B105" s="35" t="s">
        <v>1029</v>
      </c>
      <c r="C105" s="35" t="s">
        <v>574</v>
      </c>
      <c r="D105" s="35"/>
      <c r="E105" s="35"/>
      <c r="F105" s="35"/>
      <c r="G105" s="35"/>
      <c r="H105" s="35"/>
      <c r="I105" s="35">
        <v>1460</v>
      </c>
      <c r="J105" s="35"/>
      <c r="K105" s="35"/>
      <c r="L105" s="47">
        <f>SUM(F105:K105)</f>
        <v>1460</v>
      </c>
    </row>
    <row r="106" spans="1:12" x14ac:dyDescent="0.3">
      <c r="A106" s="46">
        <v>105</v>
      </c>
      <c r="B106" s="36" t="s">
        <v>1030</v>
      </c>
      <c r="C106" s="36" t="s">
        <v>910</v>
      </c>
      <c r="D106" s="35"/>
      <c r="E106" s="35"/>
      <c r="F106" s="35"/>
      <c r="G106" s="35"/>
      <c r="H106" s="35"/>
      <c r="I106" s="35"/>
      <c r="J106" s="35">
        <v>1450</v>
      </c>
      <c r="K106" s="35"/>
      <c r="L106" s="47">
        <f>SUM(F106:K106)</f>
        <v>1450</v>
      </c>
    </row>
    <row r="107" spans="1:12" x14ac:dyDescent="0.3">
      <c r="A107" s="46">
        <v>106</v>
      </c>
      <c r="B107" s="35" t="s">
        <v>880</v>
      </c>
      <c r="C107" s="35" t="s">
        <v>579</v>
      </c>
      <c r="D107" s="35"/>
      <c r="E107" s="35"/>
      <c r="F107" s="35"/>
      <c r="G107" s="35"/>
      <c r="H107" s="35"/>
      <c r="I107" s="35">
        <v>1450</v>
      </c>
      <c r="J107" s="35"/>
      <c r="K107" s="35"/>
      <c r="L107" s="47">
        <f>SUM(F107:K107)</f>
        <v>1450</v>
      </c>
    </row>
    <row r="108" spans="1:12" x14ac:dyDescent="0.3">
      <c r="A108" s="46">
        <v>107</v>
      </c>
      <c r="B108" s="35" t="s">
        <v>242</v>
      </c>
      <c r="C108" s="35" t="s">
        <v>133</v>
      </c>
      <c r="D108" s="35" t="s">
        <v>391</v>
      </c>
      <c r="E108" s="35"/>
      <c r="F108" s="35">
        <v>1450</v>
      </c>
      <c r="G108" s="35"/>
      <c r="H108" s="35"/>
      <c r="I108" s="35"/>
      <c r="J108" s="35"/>
      <c r="K108" s="35"/>
      <c r="L108" s="47">
        <f>SUM(F108:K108)</f>
        <v>1450</v>
      </c>
    </row>
    <row r="109" spans="1:12" x14ac:dyDescent="0.3">
      <c r="A109" s="46">
        <v>108</v>
      </c>
      <c r="B109" s="36" t="s">
        <v>308</v>
      </c>
      <c r="C109" s="36" t="str">
        <f ca="1">IFERROR(__xludf.DUMMYFUNCTION("""COMPUTED_VALUE"""),"NATHALIE")</f>
        <v>NATHALIE</v>
      </c>
      <c r="D109" s="36" t="s">
        <v>512</v>
      </c>
      <c r="E109" s="36"/>
      <c r="F109" s="35"/>
      <c r="G109" s="35"/>
      <c r="H109" s="35">
        <v>1450</v>
      </c>
      <c r="I109" s="35"/>
      <c r="J109" s="35"/>
      <c r="K109" s="35"/>
      <c r="L109" s="47">
        <f>SUM(F109:K109)</f>
        <v>1450</v>
      </c>
    </row>
    <row r="110" spans="1:12" x14ac:dyDescent="0.3">
      <c r="A110" s="46">
        <v>109</v>
      </c>
      <c r="B110" s="36" t="s">
        <v>843</v>
      </c>
      <c r="C110" s="36" t="str">
        <f ca="1">IFERROR(__xludf.DUMMYFUNCTION("""COMPUTED_VALUE"""),"CORALINE")</f>
        <v>CORALINE</v>
      </c>
      <c r="D110" s="36" t="s">
        <v>512</v>
      </c>
      <c r="E110" s="36"/>
      <c r="F110" s="35"/>
      <c r="G110" s="35"/>
      <c r="H110" s="35">
        <v>1440</v>
      </c>
      <c r="I110" s="35"/>
      <c r="J110" s="35"/>
      <c r="K110" s="35"/>
      <c r="L110" s="47">
        <f>SUM(F110:K110)</f>
        <v>1440</v>
      </c>
    </row>
    <row r="111" spans="1:12" x14ac:dyDescent="0.3">
      <c r="A111" s="46">
        <v>110</v>
      </c>
      <c r="B111" s="35" t="s">
        <v>1031</v>
      </c>
      <c r="C111" s="35" t="s">
        <v>580</v>
      </c>
      <c r="D111" s="35"/>
      <c r="E111" s="35"/>
      <c r="F111" s="35"/>
      <c r="G111" s="35"/>
      <c r="H111" s="35"/>
      <c r="I111" s="35">
        <v>1440</v>
      </c>
      <c r="J111" s="35"/>
      <c r="K111" s="35"/>
      <c r="L111" s="47">
        <f>SUM(F111:K111)</f>
        <v>1440</v>
      </c>
    </row>
    <row r="112" spans="1:12" x14ac:dyDescent="0.3">
      <c r="A112" s="46">
        <v>111</v>
      </c>
      <c r="B112" s="35" t="s">
        <v>243</v>
      </c>
      <c r="C112" s="35" t="s">
        <v>134</v>
      </c>
      <c r="D112" s="35" t="s">
        <v>391</v>
      </c>
      <c r="E112" s="35"/>
      <c r="F112" s="35">
        <v>1440</v>
      </c>
      <c r="G112" s="35"/>
      <c r="H112" s="35"/>
      <c r="I112" s="35"/>
      <c r="J112" s="35"/>
      <c r="K112" s="35"/>
      <c r="L112" s="47">
        <f>SUM(F112:K112)</f>
        <v>1440</v>
      </c>
    </row>
    <row r="113" spans="1:12" x14ac:dyDescent="0.3">
      <c r="A113" s="46">
        <v>112</v>
      </c>
      <c r="B113" s="36" t="s">
        <v>850</v>
      </c>
      <c r="C113" s="36" t="str">
        <f ca="1">IFERROR(__xludf.DUMMYFUNCTION("""COMPUTED_VALUE"""),"JOANNA")</f>
        <v>JOANNA</v>
      </c>
      <c r="D113" s="36" t="s">
        <v>547</v>
      </c>
      <c r="E113" s="36" t="s">
        <v>427</v>
      </c>
      <c r="F113" s="35"/>
      <c r="G113" s="35"/>
      <c r="H113" s="35">
        <v>1430</v>
      </c>
      <c r="I113" s="35"/>
      <c r="J113" s="35"/>
      <c r="K113" s="35"/>
      <c r="L113" s="47">
        <f>SUM(F113:K113)</f>
        <v>1430</v>
      </c>
    </row>
    <row r="114" spans="1:12" x14ac:dyDescent="0.3">
      <c r="A114" s="46">
        <v>113</v>
      </c>
      <c r="B114" s="35" t="s">
        <v>244</v>
      </c>
      <c r="C114" s="35" t="s">
        <v>45</v>
      </c>
      <c r="D114" s="35" t="s">
        <v>507</v>
      </c>
      <c r="E114" s="35" t="s">
        <v>437</v>
      </c>
      <c r="F114" s="35">
        <v>1430</v>
      </c>
      <c r="G114" s="35"/>
      <c r="H114" s="35"/>
      <c r="I114" s="35"/>
      <c r="J114" s="35"/>
      <c r="K114" s="35"/>
      <c r="L114" s="47">
        <f>SUM(F114:K114)</f>
        <v>1430</v>
      </c>
    </row>
    <row r="115" spans="1:12" x14ac:dyDescent="0.3">
      <c r="A115" s="46">
        <v>114</v>
      </c>
      <c r="B115" s="35" t="s">
        <v>1032</v>
      </c>
      <c r="C115" s="35" t="s">
        <v>114</v>
      </c>
      <c r="D115" s="35"/>
      <c r="E115" s="35"/>
      <c r="F115" s="35"/>
      <c r="G115" s="35"/>
      <c r="H115" s="35"/>
      <c r="I115" s="35">
        <v>1430</v>
      </c>
      <c r="J115" s="35"/>
      <c r="K115" s="35"/>
      <c r="L115" s="47">
        <f>SUM(F115:K115)</f>
        <v>1430</v>
      </c>
    </row>
    <row r="116" spans="1:12" x14ac:dyDescent="0.3">
      <c r="A116" s="46">
        <v>115</v>
      </c>
      <c r="B116" s="36" t="s">
        <v>847</v>
      </c>
      <c r="C116" s="36" t="str">
        <f ca="1">IFERROR(__xludf.DUMMYFUNCTION("""COMPUTED_VALUE"""),"CLAUDIA")</f>
        <v>CLAUDIA</v>
      </c>
      <c r="D116" s="36" t="s">
        <v>512</v>
      </c>
      <c r="E116" s="36"/>
      <c r="F116" s="35"/>
      <c r="G116" s="35"/>
      <c r="H116" s="35">
        <v>1420</v>
      </c>
      <c r="I116" s="35"/>
      <c r="J116" s="35"/>
      <c r="K116" s="35"/>
      <c r="L116" s="47">
        <f>SUM(F116:K116)</f>
        <v>1420</v>
      </c>
    </row>
    <row r="117" spans="1:12" x14ac:dyDescent="0.3">
      <c r="A117" s="46">
        <v>116</v>
      </c>
      <c r="B117" s="35" t="s">
        <v>245</v>
      </c>
      <c r="C117" s="35" t="s">
        <v>135</v>
      </c>
      <c r="D117" s="35" t="s">
        <v>391</v>
      </c>
      <c r="E117" s="35"/>
      <c r="F117" s="35">
        <v>1420</v>
      </c>
      <c r="G117" s="35"/>
      <c r="H117" s="35"/>
      <c r="I117" s="35"/>
      <c r="J117" s="35"/>
      <c r="K117" s="35"/>
      <c r="L117" s="47">
        <f>SUM(F117:K117)</f>
        <v>1420</v>
      </c>
    </row>
    <row r="118" spans="1:12" x14ac:dyDescent="0.3">
      <c r="A118" s="46">
        <v>117</v>
      </c>
      <c r="B118" s="35" t="s">
        <v>1033</v>
      </c>
      <c r="C118" s="35" t="s">
        <v>199</v>
      </c>
      <c r="D118" s="35"/>
      <c r="E118" s="35"/>
      <c r="F118" s="35"/>
      <c r="G118" s="35"/>
      <c r="H118" s="35"/>
      <c r="I118" s="35">
        <v>1420</v>
      </c>
      <c r="J118" s="35"/>
      <c r="K118" s="35"/>
      <c r="L118" s="47">
        <f>SUM(F118:K118)</f>
        <v>1420</v>
      </c>
    </row>
    <row r="119" spans="1:12" x14ac:dyDescent="0.3">
      <c r="A119" s="46">
        <v>118</v>
      </c>
      <c r="B119" s="35" t="s">
        <v>246</v>
      </c>
      <c r="C119" s="35" t="s">
        <v>136</v>
      </c>
      <c r="D119" s="35" t="s">
        <v>391</v>
      </c>
      <c r="E119" s="35"/>
      <c r="F119" s="35">
        <v>1410</v>
      </c>
      <c r="G119" s="35"/>
      <c r="H119" s="35"/>
      <c r="I119" s="35"/>
      <c r="J119" s="35"/>
      <c r="K119" s="35"/>
      <c r="L119" s="47">
        <f>SUM(F119:K119)</f>
        <v>1410</v>
      </c>
    </row>
    <row r="120" spans="1:12" x14ac:dyDescent="0.3">
      <c r="A120" s="46">
        <v>119</v>
      </c>
      <c r="B120" s="35" t="s">
        <v>1034</v>
      </c>
      <c r="C120" s="35" t="s">
        <v>581</v>
      </c>
      <c r="D120" s="35"/>
      <c r="E120" s="35"/>
      <c r="F120" s="35"/>
      <c r="G120" s="35"/>
      <c r="H120" s="35"/>
      <c r="I120" s="35">
        <v>1410</v>
      </c>
      <c r="J120" s="35"/>
      <c r="K120" s="35"/>
      <c r="L120" s="47">
        <f>SUM(F120:K120)</f>
        <v>1410</v>
      </c>
    </row>
    <row r="121" spans="1:12" x14ac:dyDescent="0.3">
      <c r="A121" s="46">
        <v>120</v>
      </c>
      <c r="B121" s="36" t="s">
        <v>859</v>
      </c>
      <c r="C121" s="36" t="str">
        <f ca="1">IFERROR(__xludf.DUMMYFUNCTION("""COMPUTED_VALUE"""),"LÉANNA")</f>
        <v>LÉANNA</v>
      </c>
      <c r="D121" s="36" t="s">
        <v>512</v>
      </c>
      <c r="E121" s="36"/>
      <c r="F121" s="35"/>
      <c r="G121" s="35"/>
      <c r="H121" s="35">
        <v>1410</v>
      </c>
      <c r="I121" s="35"/>
      <c r="J121" s="35"/>
      <c r="K121" s="35"/>
      <c r="L121" s="47">
        <f>SUM(F121:K121)</f>
        <v>1410</v>
      </c>
    </row>
    <row r="122" spans="1:12" x14ac:dyDescent="0.3">
      <c r="A122" s="46">
        <v>121</v>
      </c>
      <c r="B122" s="35" t="s">
        <v>886</v>
      </c>
      <c r="C122" s="35" t="s">
        <v>582</v>
      </c>
      <c r="D122" s="35"/>
      <c r="E122" s="35"/>
      <c r="F122" s="35"/>
      <c r="G122" s="35"/>
      <c r="H122" s="35"/>
      <c r="I122" s="35">
        <v>1400</v>
      </c>
      <c r="J122" s="35"/>
      <c r="K122" s="35"/>
      <c r="L122" s="47">
        <f>SUM(F122:K122)</f>
        <v>1400</v>
      </c>
    </row>
    <row r="123" spans="1:12" x14ac:dyDescent="0.3">
      <c r="A123" s="46">
        <v>122</v>
      </c>
      <c r="B123" s="35" t="s">
        <v>247</v>
      </c>
      <c r="C123" s="35" t="s">
        <v>137</v>
      </c>
      <c r="D123" s="35" t="s">
        <v>391</v>
      </c>
      <c r="E123" s="35"/>
      <c r="F123" s="35">
        <v>1400</v>
      </c>
      <c r="G123" s="35"/>
      <c r="H123" s="35"/>
      <c r="I123" s="35"/>
      <c r="J123" s="35"/>
      <c r="K123" s="35"/>
      <c r="L123" s="47">
        <f>SUM(F123:K123)</f>
        <v>1400</v>
      </c>
    </row>
    <row r="124" spans="1:12" x14ac:dyDescent="0.3">
      <c r="A124" s="46">
        <v>123</v>
      </c>
      <c r="B124" s="36" t="s">
        <v>869</v>
      </c>
      <c r="C124" s="36" t="str">
        <f ca="1">IFERROR(__xludf.DUMMYFUNCTION("""COMPUTED_VALUE"""),"JOELLE")</f>
        <v>JOELLE</v>
      </c>
      <c r="D124" s="36" t="s">
        <v>512</v>
      </c>
      <c r="E124" s="36"/>
      <c r="F124" s="35"/>
      <c r="G124" s="35"/>
      <c r="H124" s="35">
        <v>1400</v>
      </c>
      <c r="I124" s="35"/>
      <c r="J124" s="35"/>
      <c r="K124" s="35"/>
      <c r="L124" s="47">
        <f>SUM(F124:K124)</f>
        <v>1400</v>
      </c>
    </row>
    <row r="125" spans="1:12" x14ac:dyDescent="0.3">
      <c r="A125" s="46">
        <v>124</v>
      </c>
      <c r="B125" s="35" t="s">
        <v>1035</v>
      </c>
      <c r="C125" s="35" t="s">
        <v>583</v>
      </c>
      <c r="D125" s="35"/>
      <c r="E125" s="35"/>
      <c r="F125" s="35"/>
      <c r="G125" s="35"/>
      <c r="H125" s="35"/>
      <c r="I125" s="35">
        <v>1390</v>
      </c>
      <c r="J125" s="35"/>
      <c r="K125" s="35"/>
      <c r="L125" s="47">
        <f>SUM(F125:K125)</f>
        <v>1390</v>
      </c>
    </row>
    <row r="126" spans="1:12" x14ac:dyDescent="0.3">
      <c r="A126" s="46">
        <v>125</v>
      </c>
      <c r="B126" s="35" t="s">
        <v>248</v>
      </c>
      <c r="C126" s="35" t="s">
        <v>138</v>
      </c>
      <c r="D126" s="35" t="s">
        <v>509</v>
      </c>
      <c r="E126" s="35" t="s">
        <v>437</v>
      </c>
      <c r="F126" s="35">
        <v>1390</v>
      </c>
      <c r="G126" s="35"/>
      <c r="H126" s="35"/>
      <c r="I126" s="35"/>
      <c r="J126" s="35"/>
      <c r="K126" s="35"/>
      <c r="L126" s="47">
        <f>SUM(F126:K126)</f>
        <v>1390</v>
      </c>
    </row>
    <row r="127" spans="1:12" s="1" customFormat="1" x14ac:dyDescent="0.3">
      <c r="A127" s="46">
        <v>126</v>
      </c>
      <c r="B127" s="36" t="s">
        <v>867</v>
      </c>
      <c r="C127" s="36" t="str">
        <f ca="1">IFERROR(__xludf.DUMMYFUNCTION("""COMPUTED_VALUE"""),"CINDY")</f>
        <v>CINDY</v>
      </c>
      <c r="D127" s="36" t="s">
        <v>512</v>
      </c>
      <c r="E127" s="36"/>
      <c r="F127" s="35"/>
      <c r="G127" s="35"/>
      <c r="H127" s="35">
        <v>1390</v>
      </c>
      <c r="I127" s="35"/>
      <c r="J127" s="35"/>
      <c r="K127" s="35"/>
      <c r="L127" s="47">
        <f>SUM(F127:K127)</f>
        <v>1390</v>
      </c>
    </row>
    <row r="128" spans="1:12" s="1" customFormat="1" x14ac:dyDescent="0.3">
      <c r="A128" s="46">
        <v>127</v>
      </c>
      <c r="B128" s="36" t="s">
        <v>857</v>
      </c>
      <c r="C128" s="36" t="str">
        <f ca="1">IFERROR(__xludf.DUMMYFUNCTION("""COMPUTED_VALUE"""),"MORGANE")</f>
        <v>MORGANE</v>
      </c>
      <c r="D128" s="36" t="s">
        <v>512</v>
      </c>
      <c r="E128" s="36"/>
      <c r="F128" s="35"/>
      <c r="G128" s="35"/>
      <c r="H128" s="35">
        <v>1380</v>
      </c>
      <c r="I128" s="35"/>
      <c r="J128" s="35"/>
      <c r="K128" s="35"/>
      <c r="L128" s="47">
        <f>SUM(F128:K128)</f>
        <v>1380</v>
      </c>
    </row>
    <row r="129" spans="1:12" s="1" customFormat="1" x14ac:dyDescent="0.3">
      <c r="A129" s="46">
        <v>128</v>
      </c>
      <c r="B129" s="35" t="s">
        <v>1036</v>
      </c>
      <c r="C129" s="35" t="s">
        <v>584</v>
      </c>
      <c r="D129" s="35"/>
      <c r="E129" s="35"/>
      <c r="F129" s="35"/>
      <c r="G129" s="35"/>
      <c r="H129" s="35"/>
      <c r="I129" s="35">
        <v>1380</v>
      </c>
      <c r="J129" s="35"/>
      <c r="K129" s="35"/>
      <c r="L129" s="47">
        <f>SUM(F129:K129)</f>
        <v>1380</v>
      </c>
    </row>
    <row r="130" spans="1:12" s="1" customFormat="1" x14ac:dyDescent="0.3">
      <c r="A130" s="46">
        <v>129</v>
      </c>
      <c r="B130" s="35" t="s">
        <v>211</v>
      </c>
      <c r="C130" s="35" t="s">
        <v>139</v>
      </c>
      <c r="D130" s="35" t="s">
        <v>391</v>
      </c>
      <c r="E130" s="35"/>
      <c r="F130" s="35">
        <v>1380</v>
      </c>
      <c r="G130" s="35"/>
      <c r="H130" s="35"/>
      <c r="I130" s="35"/>
      <c r="J130" s="35"/>
      <c r="K130" s="35"/>
      <c r="L130" s="47">
        <f>SUM(F130:K130)</f>
        <v>1380</v>
      </c>
    </row>
    <row r="131" spans="1:12" s="1" customFormat="1" x14ac:dyDescent="0.3">
      <c r="A131" s="46">
        <v>130</v>
      </c>
      <c r="B131" s="35" t="s">
        <v>249</v>
      </c>
      <c r="C131" s="35" t="s">
        <v>115</v>
      </c>
      <c r="D131" s="35" t="s">
        <v>391</v>
      </c>
      <c r="E131" s="35"/>
      <c r="F131" s="35">
        <v>1370</v>
      </c>
      <c r="G131" s="35"/>
      <c r="H131" s="35"/>
      <c r="I131" s="35"/>
      <c r="J131" s="35"/>
      <c r="K131" s="35"/>
      <c r="L131" s="47">
        <f>SUM(F131:K131)</f>
        <v>1370</v>
      </c>
    </row>
    <row r="132" spans="1:12" s="1" customFormat="1" x14ac:dyDescent="0.3">
      <c r="A132" s="46">
        <v>131</v>
      </c>
      <c r="B132" s="35" t="s">
        <v>229</v>
      </c>
      <c r="C132" s="35" t="s">
        <v>123</v>
      </c>
      <c r="D132" s="35"/>
      <c r="E132" s="35"/>
      <c r="F132" s="35"/>
      <c r="G132" s="35"/>
      <c r="H132" s="35"/>
      <c r="I132" s="35">
        <v>1370</v>
      </c>
      <c r="J132" s="35"/>
      <c r="K132" s="35"/>
      <c r="L132" s="47">
        <f>SUM(F132:K132)</f>
        <v>1370</v>
      </c>
    </row>
    <row r="133" spans="1:12" s="1" customFormat="1" x14ac:dyDescent="0.3">
      <c r="A133" s="46">
        <v>132</v>
      </c>
      <c r="B133" s="36" t="s">
        <v>849</v>
      </c>
      <c r="C133" s="36" t="str">
        <f ca="1">IFERROR(__xludf.DUMMYFUNCTION("""COMPUTED_VALUE"""),"SÉGOLÈNE")</f>
        <v>SÉGOLÈNE</v>
      </c>
      <c r="D133" s="36" t="s">
        <v>512</v>
      </c>
      <c r="E133" s="36"/>
      <c r="F133" s="35"/>
      <c r="G133" s="35"/>
      <c r="H133" s="35">
        <v>1360</v>
      </c>
      <c r="I133" s="35"/>
      <c r="J133" s="35"/>
      <c r="K133" s="35"/>
      <c r="L133" s="47">
        <f>SUM(F133:K133)</f>
        <v>1360</v>
      </c>
    </row>
    <row r="134" spans="1:12" s="1" customFormat="1" x14ac:dyDescent="0.3">
      <c r="A134" s="46">
        <v>133</v>
      </c>
      <c r="B134" s="35" t="s">
        <v>267</v>
      </c>
      <c r="C134" s="35" t="s">
        <v>585</v>
      </c>
      <c r="D134" s="35"/>
      <c r="E134" s="35"/>
      <c r="F134" s="35"/>
      <c r="G134" s="35"/>
      <c r="H134" s="35"/>
      <c r="I134" s="35">
        <v>1360</v>
      </c>
      <c r="J134" s="35"/>
      <c r="K134" s="35"/>
      <c r="L134" s="47">
        <f>SUM(F134:K134)</f>
        <v>1360</v>
      </c>
    </row>
    <row r="135" spans="1:12" s="1" customFormat="1" x14ac:dyDescent="0.3">
      <c r="A135" s="46">
        <v>134</v>
      </c>
      <c r="B135" s="35" t="s">
        <v>250</v>
      </c>
      <c r="C135" s="35" t="s">
        <v>88</v>
      </c>
      <c r="D135" s="35" t="s">
        <v>391</v>
      </c>
      <c r="E135" s="35"/>
      <c r="F135" s="35">
        <v>1360</v>
      </c>
      <c r="G135" s="35"/>
      <c r="H135" s="35"/>
      <c r="I135" s="35"/>
      <c r="J135" s="35"/>
      <c r="K135" s="35"/>
      <c r="L135" s="47">
        <f>SUM(F135:K135)</f>
        <v>1360</v>
      </c>
    </row>
    <row r="136" spans="1:12" s="1" customFormat="1" x14ac:dyDescent="0.3">
      <c r="A136" s="46">
        <v>135</v>
      </c>
      <c r="B136" s="35" t="s">
        <v>251</v>
      </c>
      <c r="C136" s="35" t="s">
        <v>131</v>
      </c>
      <c r="D136" s="35" t="s">
        <v>391</v>
      </c>
      <c r="E136" s="35"/>
      <c r="F136" s="35">
        <v>1350</v>
      </c>
      <c r="G136" s="35"/>
      <c r="H136" s="35"/>
      <c r="I136" s="35"/>
      <c r="J136" s="35"/>
      <c r="K136" s="35"/>
      <c r="L136" s="47">
        <f>SUM(F136:K136)</f>
        <v>1350</v>
      </c>
    </row>
    <row r="137" spans="1:12" s="1" customFormat="1" x14ac:dyDescent="0.3">
      <c r="A137" s="46">
        <v>136</v>
      </c>
      <c r="B137" s="35" t="s">
        <v>885</v>
      </c>
      <c r="C137" s="35" t="s">
        <v>586</v>
      </c>
      <c r="D137" s="35"/>
      <c r="E137" s="35"/>
      <c r="F137" s="35"/>
      <c r="G137" s="35"/>
      <c r="H137" s="35"/>
      <c r="I137" s="35">
        <v>1350</v>
      </c>
      <c r="J137" s="35"/>
      <c r="K137" s="35"/>
      <c r="L137" s="47">
        <f>SUM(F137:K137)</f>
        <v>1350</v>
      </c>
    </row>
    <row r="138" spans="1:12" s="1" customFormat="1" x14ac:dyDescent="0.3">
      <c r="A138" s="46">
        <v>137</v>
      </c>
      <c r="B138" s="36" t="s">
        <v>221</v>
      </c>
      <c r="C138" s="36" t="s">
        <v>911</v>
      </c>
      <c r="D138" s="35"/>
      <c r="E138" s="35"/>
      <c r="F138" s="35"/>
      <c r="G138" s="35"/>
      <c r="H138" s="35"/>
      <c r="I138" s="35"/>
      <c r="J138" s="35">
        <v>1350</v>
      </c>
      <c r="K138" s="35"/>
      <c r="L138" s="47">
        <f>SUM(F138:K138)</f>
        <v>1350</v>
      </c>
    </row>
    <row r="139" spans="1:12" s="1" customFormat="1" x14ac:dyDescent="0.3">
      <c r="A139" s="46">
        <v>138</v>
      </c>
      <c r="B139" s="36" t="s">
        <v>342</v>
      </c>
      <c r="C139" s="36" t="str">
        <f ca="1">IFERROR(__xludf.DUMMYFUNCTION("""COMPUTED_VALUE"""),"CLAIRE")</f>
        <v>CLAIRE</v>
      </c>
      <c r="D139" s="36" t="s">
        <v>512</v>
      </c>
      <c r="E139" s="36"/>
      <c r="F139" s="35"/>
      <c r="G139" s="35"/>
      <c r="H139" s="35">
        <v>1350</v>
      </c>
      <c r="I139" s="35"/>
      <c r="J139" s="35"/>
      <c r="K139" s="35"/>
      <c r="L139" s="47">
        <f>SUM(F139:K139)</f>
        <v>1350</v>
      </c>
    </row>
    <row r="140" spans="1:12" s="1" customFormat="1" x14ac:dyDescent="0.3">
      <c r="A140" s="46">
        <v>139</v>
      </c>
      <c r="B140" s="35" t="s">
        <v>714</v>
      </c>
      <c r="C140" s="35" t="s">
        <v>587</v>
      </c>
      <c r="D140" s="35"/>
      <c r="E140" s="35"/>
      <c r="F140" s="35"/>
      <c r="G140" s="35"/>
      <c r="H140" s="35"/>
      <c r="I140" s="35">
        <v>1340</v>
      </c>
      <c r="J140" s="35"/>
      <c r="K140" s="35"/>
      <c r="L140" s="47">
        <f>SUM(F140:K140)</f>
        <v>1340</v>
      </c>
    </row>
    <row r="141" spans="1:12" s="1" customFormat="1" x14ac:dyDescent="0.3">
      <c r="A141" s="46">
        <v>140</v>
      </c>
      <c r="B141" s="36" t="s">
        <v>858</v>
      </c>
      <c r="C141" s="36" t="str">
        <f ca="1">IFERROR(__xludf.DUMMYFUNCTION("""COMPUTED_VALUE"""),"MARIE-ALIX")</f>
        <v>MARIE-ALIX</v>
      </c>
      <c r="D141" s="36" t="s">
        <v>512</v>
      </c>
      <c r="E141" s="36"/>
      <c r="F141" s="35"/>
      <c r="G141" s="35"/>
      <c r="H141" s="35">
        <v>1340</v>
      </c>
      <c r="I141" s="35"/>
      <c r="J141" s="35"/>
      <c r="K141" s="35"/>
      <c r="L141" s="47">
        <f>SUM(F141:K141)</f>
        <v>1340</v>
      </c>
    </row>
    <row r="142" spans="1:12" s="1" customFormat="1" x14ac:dyDescent="0.3">
      <c r="A142" s="46">
        <v>141</v>
      </c>
      <c r="B142" s="35" t="s">
        <v>252</v>
      </c>
      <c r="C142" s="35" t="s">
        <v>140</v>
      </c>
      <c r="D142" s="35" t="s">
        <v>391</v>
      </c>
      <c r="E142" s="35"/>
      <c r="F142" s="35">
        <v>1340</v>
      </c>
      <c r="G142" s="35"/>
      <c r="H142" s="35"/>
      <c r="I142" s="35"/>
      <c r="J142" s="35"/>
      <c r="K142" s="35"/>
      <c r="L142" s="47">
        <f>SUM(F142:K142)</f>
        <v>1340</v>
      </c>
    </row>
    <row r="143" spans="1:12" s="1" customFormat="1" x14ac:dyDescent="0.3">
      <c r="A143" s="46">
        <v>142</v>
      </c>
      <c r="B143" s="35" t="s">
        <v>889</v>
      </c>
      <c r="C143" s="35" t="s">
        <v>588</v>
      </c>
      <c r="D143" s="35"/>
      <c r="E143" s="35"/>
      <c r="F143" s="35"/>
      <c r="G143" s="35"/>
      <c r="H143" s="35"/>
      <c r="I143" s="35">
        <v>1330</v>
      </c>
      <c r="J143" s="35"/>
      <c r="K143" s="35"/>
      <c r="L143" s="47">
        <f>SUM(F143:K143)</f>
        <v>1330</v>
      </c>
    </row>
    <row r="144" spans="1:12" s="1" customFormat="1" x14ac:dyDescent="0.3">
      <c r="A144" s="46">
        <v>143</v>
      </c>
      <c r="B144" s="36" t="s">
        <v>864</v>
      </c>
      <c r="C144" s="36" t="str">
        <f ca="1">IFERROR(__xludf.DUMMYFUNCTION("""COMPUTED_VALUE"""),"GAËLLE")</f>
        <v>GAËLLE</v>
      </c>
      <c r="D144" s="36" t="s">
        <v>512</v>
      </c>
      <c r="E144" s="36"/>
      <c r="F144" s="35"/>
      <c r="G144" s="35"/>
      <c r="H144" s="35">
        <v>1330</v>
      </c>
      <c r="I144" s="35"/>
      <c r="J144" s="35"/>
      <c r="K144" s="35"/>
      <c r="L144" s="47">
        <f>SUM(F144:K144)</f>
        <v>1330</v>
      </c>
    </row>
    <row r="145" spans="1:12" s="1" customFormat="1" x14ac:dyDescent="0.3">
      <c r="A145" s="46">
        <v>144</v>
      </c>
      <c r="B145" s="35" t="s">
        <v>890</v>
      </c>
      <c r="C145" s="35" t="s">
        <v>590</v>
      </c>
      <c r="D145" s="35"/>
      <c r="E145" s="35"/>
      <c r="F145" s="35"/>
      <c r="G145" s="35"/>
      <c r="H145" s="35"/>
      <c r="I145" s="35">
        <v>1320</v>
      </c>
      <c r="J145" s="35"/>
      <c r="K145" s="35"/>
      <c r="L145" s="47">
        <f>SUM(F145:K145)</f>
        <v>1320</v>
      </c>
    </row>
    <row r="146" spans="1:12" x14ac:dyDescent="0.3">
      <c r="A146" s="46">
        <v>145</v>
      </c>
      <c r="B146" s="36" t="s">
        <v>871</v>
      </c>
      <c r="C146" s="36" t="str">
        <f ca="1">IFERROR(__xludf.DUMMYFUNCTION("""COMPUTED_VALUE"""),"JULIE")</f>
        <v>JULIE</v>
      </c>
      <c r="D146" s="36" t="s">
        <v>512</v>
      </c>
      <c r="E146" s="36"/>
      <c r="F146" s="35"/>
      <c r="G146" s="35"/>
      <c r="H146" s="35">
        <v>1320</v>
      </c>
      <c r="I146" s="35"/>
      <c r="J146" s="35"/>
      <c r="K146" s="35"/>
      <c r="L146" s="47">
        <f>SUM(F146:K146)</f>
        <v>1320</v>
      </c>
    </row>
    <row r="147" spans="1:12" x14ac:dyDescent="0.3">
      <c r="A147" s="46">
        <v>146</v>
      </c>
      <c r="B147" s="35" t="s">
        <v>891</v>
      </c>
      <c r="C147" s="35" t="s">
        <v>115</v>
      </c>
      <c r="D147" s="35"/>
      <c r="E147" s="35"/>
      <c r="F147" s="35"/>
      <c r="G147" s="35"/>
      <c r="H147" s="35"/>
      <c r="I147" s="35">
        <v>1310</v>
      </c>
      <c r="J147" s="35"/>
      <c r="K147" s="35"/>
      <c r="L147" s="47">
        <f>SUM(F147:K147)</f>
        <v>1310</v>
      </c>
    </row>
    <row r="148" spans="1:12" x14ac:dyDescent="0.3">
      <c r="A148" s="46">
        <v>147</v>
      </c>
      <c r="B148" s="36" t="s">
        <v>853</v>
      </c>
      <c r="C148" s="36" t="str">
        <f ca="1">IFERROR(__xludf.DUMMYFUNCTION("""COMPUTED_VALUE"""),"MARIE")</f>
        <v>MARIE</v>
      </c>
      <c r="D148" s="36" t="s">
        <v>512</v>
      </c>
      <c r="E148" s="36"/>
      <c r="F148" s="35"/>
      <c r="G148" s="35"/>
      <c r="H148" s="35">
        <v>1310</v>
      </c>
      <c r="I148" s="35"/>
      <c r="J148" s="35"/>
      <c r="K148" s="35"/>
      <c r="L148" s="47">
        <f>SUM(F148:K148)</f>
        <v>1310</v>
      </c>
    </row>
    <row r="149" spans="1:12" x14ac:dyDescent="0.3">
      <c r="A149" s="46">
        <v>148</v>
      </c>
      <c r="B149" s="35" t="s">
        <v>874</v>
      </c>
      <c r="C149" s="35" t="s">
        <v>199</v>
      </c>
      <c r="D149" s="35"/>
      <c r="E149" s="35"/>
      <c r="F149" s="35"/>
      <c r="G149" s="35"/>
      <c r="H149" s="35"/>
      <c r="I149" s="35">
        <v>1300</v>
      </c>
      <c r="J149" s="35"/>
      <c r="K149" s="35"/>
      <c r="L149" s="47">
        <f>SUM(F149:K149)</f>
        <v>1300</v>
      </c>
    </row>
    <row r="150" spans="1:12" x14ac:dyDescent="0.3">
      <c r="A150" s="46">
        <v>149</v>
      </c>
      <c r="B150" s="36" t="s">
        <v>868</v>
      </c>
      <c r="C150" s="36" t="str">
        <f ca="1">IFERROR(__xludf.DUMMYFUNCTION("""COMPUTED_VALUE"""),"JENNIFER")</f>
        <v>JENNIFER</v>
      </c>
      <c r="D150" s="36" t="s">
        <v>512</v>
      </c>
      <c r="E150" s="36"/>
      <c r="F150" s="35"/>
      <c r="G150" s="35"/>
      <c r="H150" s="35">
        <v>1300</v>
      </c>
      <c r="I150" s="35"/>
      <c r="J150" s="35"/>
      <c r="K150" s="35"/>
      <c r="L150" s="47">
        <f>SUM(F150:K150)</f>
        <v>1300</v>
      </c>
    </row>
    <row r="151" spans="1:12" x14ac:dyDescent="0.3">
      <c r="A151" s="46">
        <v>150</v>
      </c>
      <c r="B151" s="35" t="s">
        <v>1037</v>
      </c>
      <c r="C151" s="35" t="s">
        <v>591</v>
      </c>
      <c r="D151" s="35"/>
      <c r="E151" s="35"/>
      <c r="F151" s="35"/>
      <c r="G151" s="35"/>
      <c r="H151" s="35"/>
      <c r="I151" s="35">
        <v>1290</v>
      </c>
      <c r="J151" s="35"/>
      <c r="K151" s="35"/>
      <c r="L151" s="47">
        <f>SUM(F151:K151)</f>
        <v>1290</v>
      </c>
    </row>
    <row r="152" spans="1:12" x14ac:dyDescent="0.3">
      <c r="A152" s="46">
        <v>151</v>
      </c>
      <c r="B152" s="35" t="s">
        <v>892</v>
      </c>
      <c r="C152" s="35" t="s">
        <v>592</v>
      </c>
      <c r="D152" s="35"/>
      <c r="E152" s="35"/>
      <c r="F152" s="35"/>
      <c r="G152" s="35"/>
      <c r="H152" s="35"/>
      <c r="I152" s="35">
        <v>1280</v>
      </c>
      <c r="J152" s="35"/>
      <c r="K152" s="35"/>
      <c r="L152" s="47">
        <f>SUM(F152:K152)</f>
        <v>1280</v>
      </c>
    </row>
    <row r="153" spans="1:12" x14ac:dyDescent="0.3">
      <c r="A153" s="46">
        <v>152</v>
      </c>
      <c r="B153" s="35" t="s">
        <v>1039</v>
      </c>
      <c r="C153" s="35" t="s">
        <v>593</v>
      </c>
      <c r="D153" s="35"/>
      <c r="E153" s="35"/>
      <c r="F153" s="35"/>
      <c r="G153" s="35"/>
      <c r="H153" s="35"/>
      <c r="I153" s="35">
        <v>1270</v>
      </c>
      <c r="J153" s="35"/>
      <c r="K153" s="35"/>
      <c r="L153" s="47">
        <f>SUM(F153:K153)</f>
        <v>1270</v>
      </c>
    </row>
    <row r="154" spans="1:12" x14ac:dyDescent="0.3">
      <c r="A154" s="46">
        <v>153</v>
      </c>
      <c r="B154" s="35" t="s">
        <v>893</v>
      </c>
      <c r="C154" s="35" t="s">
        <v>594</v>
      </c>
      <c r="D154" s="35"/>
      <c r="E154" s="35"/>
      <c r="F154" s="35"/>
      <c r="G154" s="35"/>
      <c r="H154" s="35"/>
      <c r="I154" s="35">
        <v>1260</v>
      </c>
      <c r="J154" s="35"/>
      <c r="K154" s="35"/>
      <c r="L154" s="47">
        <f>SUM(F154:K154)</f>
        <v>1260</v>
      </c>
    </row>
    <row r="155" spans="1:12" x14ac:dyDescent="0.3">
      <c r="A155" s="46">
        <v>154</v>
      </c>
      <c r="B155" s="35" t="s">
        <v>875</v>
      </c>
      <c r="C155" s="35" t="s">
        <v>595</v>
      </c>
      <c r="D155" s="35"/>
      <c r="E155" s="35"/>
      <c r="F155" s="35"/>
      <c r="G155" s="35"/>
      <c r="H155" s="35"/>
      <c r="I155" s="35">
        <v>1250</v>
      </c>
      <c r="J155" s="35"/>
      <c r="K155" s="35"/>
      <c r="L155" s="47">
        <f>SUM(F155:K155)</f>
        <v>1250</v>
      </c>
    </row>
    <row r="156" spans="1:12" x14ac:dyDescent="0.3">
      <c r="A156" s="46">
        <v>155</v>
      </c>
      <c r="B156" s="35" t="s">
        <v>884</v>
      </c>
      <c r="C156" s="35" t="s">
        <v>203</v>
      </c>
      <c r="D156" s="35"/>
      <c r="E156" s="35"/>
      <c r="F156" s="35"/>
      <c r="G156" s="35"/>
      <c r="H156" s="35"/>
      <c r="I156" s="35">
        <v>1240</v>
      </c>
      <c r="J156" s="35"/>
      <c r="K156" s="35"/>
      <c r="L156" s="47">
        <f>SUM(F156:K156)</f>
        <v>1240</v>
      </c>
    </row>
    <row r="157" spans="1:12" x14ac:dyDescent="0.3">
      <c r="A157" s="46">
        <v>156</v>
      </c>
      <c r="B157" s="35" t="s">
        <v>894</v>
      </c>
      <c r="C157" s="35" t="s">
        <v>580</v>
      </c>
      <c r="D157" s="35"/>
      <c r="E157" s="35"/>
      <c r="F157" s="35"/>
      <c r="G157" s="35"/>
      <c r="H157" s="35"/>
      <c r="I157" s="35">
        <v>1230</v>
      </c>
      <c r="J157" s="35"/>
      <c r="K157" s="35"/>
      <c r="L157" s="47">
        <f>SUM(F157:K157)</f>
        <v>1230</v>
      </c>
    </row>
    <row r="158" spans="1:12" x14ac:dyDescent="0.3">
      <c r="A158" s="46">
        <v>157</v>
      </c>
      <c r="B158" s="35" t="s">
        <v>878</v>
      </c>
      <c r="C158" s="35" t="s">
        <v>596</v>
      </c>
      <c r="D158" s="35"/>
      <c r="E158" s="35"/>
      <c r="F158" s="35"/>
      <c r="G158" s="35"/>
      <c r="H158" s="35"/>
      <c r="I158" s="35">
        <v>1220</v>
      </c>
      <c r="J158" s="35"/>
      <c r="K158" s="35"/>
      <c r="L158" s="47">
        <f>SUM(F158:K158)</f>
        <v>1220</v>
      </c>
    </row>
    <row r="159" spans="1:12" x14ac:dyDescent="0.3">
      <c r="A159" s="46">
        <v>158</v>
      </c>
      <c r="B159" s="35" t="s">
        <v>895</v>
      </c>
      <c r="C159" s="35" t="s">
        <v>597</v>
      </c>
      <c r="D159" s="35"/>
      <c r="E159" s="35"/>
      <c r="F159" s="35"/>
      <c r="G159" s="35"/>
      <c r="H159" s="35"/>
      <c r="I159" s="35">
        <v>1210</v>
      </c>
      <c r="J159" s="35"/>
      <c r="K159" s="35"/>
      <c r="L159" s="47">
        <f>SUM(F159:K159)</f>
        <v>1210</v>
      </c>
    </row>
    <row r="160" spans="1:12" x14ac:dyDescent="0.3">
      <c r="A160" s="46">
        <v>159</v>
      </c>
      <c r="B160" s="35" t="s">
        <v>883</v>
      </c>
      <c r="C160" s="35" t="s">
        <v>598</v>
      </c>
      <c r="D160" s="35"/>
      <c r="E160" s="35"/>
      <c r="F160" s="35"/>
      <c r="G160" s="35"/>
      <c r="H160" s="35"/>
      <c r="I160" s="35">
        <v>1200</v>
      </c>
      <c r="J160" s="35"/>
      <c r="K160" s="35"/>
      <c r="L160" s="47">
        <f>SUM(F160:K160)</f>
        <v>1200</v>
      </c>
    </row>
    <row r="161" spans="1:12" x14ac:dyDescent="0.3">
      <c r="A161" s="46">
        <v>160</v>
      </c>
      <c r="B161" s="35" t="s">
        <v>896</v>
      </c>
      <c r="C161" s="35" t="s">
        <v>48</v>
      </c>
      <c r="D161" s="35"/>
      <c r="E161" s="35"/>
      <c r="F161" s="35"/>
      <c r="G161" s="35"/>
      <c r="H161" s="35"/>
      <c r="I161" s="35">
        <v>1190</v>
      </c>
      <c r="J161" s="35"/>
      <c r="K161" s="35"/>
      <c r="L161" s="47">
        <f>SUM(F161:K161)</f>
        <v>1190</v>
      </c>
    </row>
    <row r="162" spans="1:12" x14ac:dyDescent="0.3">
      <c r="A162" s="46">
        <v>161</v>
      </c>
      <c r="B162" s="35" t="s">
        <v>1038</v>
      </c>
      <c r="C162" s="35">
        <v>6</v>
      </c>
      <c r="D162" s="35"/>
      <c r="E162" s="35"/>
      <c r="F162" s="35"/>
      <c r="G162" s="35"/>
      <c r="H162" s="35"/>
      <c r="I162" s="37">
        <v>1125</v>
      </c>
      <c r="J162" s="35"/>
      <c r="K162" s="35"/>
      <c r="L162" s="47">
        <f>SUM(F162:K162)</f>
        <v>1125</v>
      </c>
    </row>
  </sheetData>
  <sortState xmlns:xlrd2="http://schemas.microsoft.com/office/spreadsheetml/2017/richdata2" ref="A2:L162">
    <sortCondition descending="1" ref="L1:L162"/>
  </sortState>
  <conditionalFormatting sqref="B48:E81">
    <cfRule type="containsBlanks" dxfId="5" priority="2">
      <formula>LEN(TRIM(B48))=0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3"/>
  <sheetViews>
    <sheetView zoomScaleNormal="100" workbookViewId="0">
      <pane xSplit="2" ySplit="1" topLeftCell="C151" activePane="bottomRight" state="frozen"/>
      <selection pane="topRight" activeCell="C1" sqref="C1"/>
      <selection pane="bottomLeft" activeCell="A2" sqref="A2"/>
      <selection pane="bottomRight" activeCell="M7" sqref="M7"/>
    </sheetView>
  </sheetViews>
  <sheetFormatPr baseColWidth="10" defaultColWidth="10.81640625" defaultRowHeight="12" x14ac:dyDescent="0.3"/>
  <cols>
    <col min="1" max="1" width="4.7265625" style="16" bestFit="1" customWidth="1"/>
    <col min="2" max="2" width="24" style="5" customWidth="1"/>
    <col min="3" max="3" width="12.26953125" style="5" customWidth="1"/>
    <col min="4" max="4" width="20.453125" style="1" customWidth="1"/>
    <col min="5" max="5" width="24.54296875" style="1" customWidth="1"/>
    <col min="6" max="6" width="4.1796875" style="4" bestFit="1" customWidth="1"/>
    <col min="7" max="7" width="8.1796875" style="4" bestFit="1" customWidth="1"/>
    <col min="8" max="8" width="4.1796875" style="4" bestFit="1" customWidth="1"/>
    <col min="9" max="9" width="4.54296875" style="4" bestFit="1" customWidth="1"/>
    <col min="10" max="10" width="8.1796875" style="1" bestFit="1" customWidth="1"/>
    <col min="11" max="11" width="4.1796875" style="1" bestFit="1" customWidth="1"/>
    <col min="12" max="12" width="5.54296875" style="18" bestFit="1" customWidth="1"/>
    <col min="13" max="16384" width="10.81640625" style="1"/>
  </cols>
  <sheetData>
    <row r="1" spans="1:12" x14ac:dyDescent="0.3">
      <c r="A1" s="27" t="s">
        <v>101</v>
      </c>
      <c r="B1" s="28" t="s">
        <v>102</v>
      </c>
      <c r="C1" s="28" t="s">
        <v>103</v>
      </c>
      <c r="D1" s="23" t="s">
        <v>104</v>
      </c>
      <c r="E1" s="23" t="s">
        <v>112</v>
      </c>
      <c r="F1" s="24" t="s">
        <v>105</v>
      </c>
      <c r="G1" s="24" t="s">
        <v>110</v>
      </c>
      <c r="H1" s="24" t="s">
        <v>106</v>
      </c>
      <c r="I1" s="24" t="s">
        <v>107</v>
      </c>
      <c r="J1" s="24" t="s">
        <v>108</v>
      </c>
      <c r="K1" s="24" t="s">
        <v>109</v>
      </c>
      <c r="L1" s="25" t="s">
        <v>111</v>
      </c>
    </row>
    <row r="2" spans="1:12" x14ac:dyDescent="0.3">
      <c r="A2" s="29">
        <v>1</v>
      </c>
      <c r="B2" s="14" t="s">
        <v>266</v>
      </c>
      <c r="C2" s="14" t="s">
        <v>146</v>
      </c>
      <c r="D2" s="14" t="s">
        <v>391</v>
      </c>
      <c r="E2" s="2"/>
      <c r="F2" s="11">
        <v>1950</v>
      </c>
      <c r="G2" s="8"/>
      <c r="H2" s="8">
        <v>1550</v>
      </c>
      <c r="I2" s="30">
        <v>1420</v>
      </c>
      <c r="J2" s="2"/>
      <c r="K2" s="41">
        <v>2500</v>
      </c>
      <c r="L2" s="43">
        <f>SUM(F2:K2)</f>
        <v>7420</v>
      </c>
    </row>
    <row r="3" spans="1:12" x14ac:dyDescent="0.3">
      <c r="A3" s="29">
        <v>2</v>
      </c>
      <c r="B3" s="20" t="s">
        <v>951</v>
      </c>
      <c r="C3" s="20" t="s">
        <v>178</v>
      </c>
      <c r="D3" s="19" t="s">
        <v>510</v>
      </c>
      <c r="E3" s="19" t="s">
        <v>511</v>
      </c>
      <c r="F3" s="11">
        <v>2750</v>
      </c>
      <c r="G3" s="8"/>
      <c r="H3" s="8">
        <v>3000</v>
      </c>
      <c r="I3" s="8"/>
      <c r="J3" s="2"/>
      <c r="K3" s="2"/>
      <c r="L3" s="43">
        <f>SUM(F3:K3)</f>
        <v>5750</v>
      </c>
    </row>
    <row r="4" spans="1:12" x14ac:dyDescent="0.3">
      <c r="A4" s="29">
        <v>3</v>
      </c>
      <c r="B4" s="20" t="s">
        <v>932</v>
      </c>
      <c r="C4" s="26" t="s">
        <v>149</v>
      </c>
      <c r="D4" s="2" t="s">
        <v>512</v>
      </c>
      <c r="E4" s="19"/>
      <c r="F4" s="8"/>
      <c r="G4" s="8"/>
      <c r="H4" s="8">
        <v>2500</v>
      </c>
      <c r="I4" s="8"/>
      <c r="J4" s="8">
        <v>2500</v>
      </c>
      <c r="K4" s="2"/>
      <c r="L4" s="43">
        <f>SUM(F4:K4)</f>
        <v>5000</v>
      </c>
    </row>
    <row r="5" spans="1:12" x14ac:dyDescent="0.3">
      <c r="A5" s="29">
        <v>4</v>
      </c>
      <c r="B5" s="14" t="s">
        <v>254</v>
      </c>
      <c r="C5" s="3" t="s">
        <v>0</v>
      </c>
      <c r="D5" s="2" t="s">
        <v>390</v>
      </c>
      <c r="E5" s="2" t="s">
        <v>389</v>
      </c>
      <c r="F5" s="8"/>
      <c r="G5" s="11">
        <v>3000</v>
      </c>
      <c r="H5" s="8"/>
      <c r="I5" s="30">
        <v>2000</v>
      </c>
      <c r="J5" s="2"/>
      <c r="K5" s="2"/>
      <c r="L5" s="43">
        <f>SUM(F5:K5)</f>
        <v>5000</v>
      </c>
    </row>
    <row r="6" spans="1:12" x14ac:dyDescent="0.3">
      <c r="A6" s="29">
        <v>5</v>
      </c>
      <c r="B6" s="14" t="s">
        <v>276</v>
      </c>
      <c r="C6" s="14" t="s">
        <v>150</v>
      </c>
      <c r="D6" s="14" t="s">
        <v>391</v>
      </c>
      <c r="E6" s="2"/>
      <c r="F6" s="11">
        <v>1650</v>
      </c>
      <c r="G6" s="8"/>
      <c r="H6" s="8">
        <v>1420</v>
      </c>
      <c r="I6" s="30">
        <v>1900</v>
      </c>
      <c r="J6" s="2"/>
      <c r="K6" s="2"/>
      <c r="L6" s="43">
        <f>SUM(F6:K6)</f>
        <v>4970</v>
      </c>
    </row>
    <row r="7" spans="1:12" x14ac:dyDescent="0.3">
      <c r="A7" s="29">
        <v>6</v>
      </c>
      <c r="B7" s="14" t="s">
        <v>274</v>
      </c>
      <c r="C7" s="14" t="s">
        <v>149</v>
      </c>
      <c r="D7" s="2"/>
      <c r="E7" s="2"/>
      <c r="F7" s="11">
        <v>1700</v>
      </c>
      <c r="G7" s="8"/>
      <c r="H7" s="8">
        <v>1480</v>
      </c>
      <c r="I7" s="30">
        <v>1490</v>
      </c>
      <c r="J7" s="2"/>
      <c r="K7" s="2"/>
      <c r="L7" s="43">
        <f>SUM(F7:K7)</f>
        <v>4670</v>
      </c>
    </row>
    <row r="8" spans="1:12" x14ac:dyDescent="0.3">
      <c r="A8" s="29">
        <v>7</v>
      </c>
      <c r="B8" s="14" t="s">
        <v>265</v>
      </c>
      <c r="C8" s="3" t="s">
        <v>6</v>
      </c>
      <c r="D8" s="2"/>
      <c r="E8" s="2"/>
      <c r="F8" s="8"/>
      <c r="G8" s="11">
        <v>1950</v>
      </c>
      <c r="H8" s="8"/>
      <c r="I8" s="8"/>
      <c r="J8" s="2"/>
      <c r="K8" s="41">
        <v>2100</v>
      </c>
      <c r="L8" s="43">
        <f>SUM(F8:K8)</f>
        <v>4050</v>
      </c>
    </row>
    <row r="9" spans="1:12" x14ac:dyDescent="0.3">
      <c r="A9" s="29">
        <v>8</v>
      </c>
      <c r="B9" s="14" t="s">
        <v>264</v>
      </c>
      <c r="C9" s="3" t="s">
        <v>5</v>
      </c>
      <c r="D9" s="2"/>
      <c r="E9" s="2"/>
      <c r="F9" s="8"/>
      <c r="G9" s="11">
        <v>2000</v>
      </c>
      <c r="H9" s="8"/>
      <c r="I9" s="8"/>
      <c r="J9" s="8">
        <v>1950</v>
      </c>
      <c r="K9" s="2"/>
      <c r="L9" s="43">
        <f>SUM(F9:K9)</f>
        <v>3950</v>
      </c>
    </row>
    <row r="10" spans="1:12" x14ac:dyDescent="0.3">
      <c r="A10" s="29">
        <v>9</v>
      </c>
      <c r="B10" s="14" t="s">
        <v>333</v>
      </c>
      <c r="C10" s="14" t="s">
        <v>79</v>
      </c>
      <c r="D10" s="14" t="s">
        <v>391</v>
      </c>
      <c r="E10" s="2"/>
      <c r="F10" s="11">
        <v>1190</v>
      </c>
      <c r="G10" s="8"/>
      <c r="H10" s="8"/>
      <c r="I10" s="30">
        <v>1165</v>
      </c>
      <c r="J10" s="8">
        <v>1330</v>
      </c>
      <c r="K10" s="2"/>
      <c r="L10" s="43">
        <f>SUM(F10:K10)</f>
        <v>3685</v>
      </c>
    </row>
    <row r="11" spans="1:12" x14ac:dyDescent="0.3">
      <c r="A11" s="29">
        <v>10</v>
      </c>
      <c r="B11" s="14" t="s">
        <v>13</v>
      </c>
      <c r="C11" s="3" t="s">
        <v>0</v>
      </c>
      <c r="D11" s="2"/>
      <c r="E11" s="2"/>
      <c r="F11" s="8"/>
      <c r="G11" s="11">
        <v>1550</v>
      </c>
      <c r="H11" s="8"/>
      <c r="I11" s="8"/>
      <c r="J11" s="8">
        <v>2100</v>
      </c>
      <c r="K11" s="2"/>
      <c r="L11" s="43">
        <f>SUM(F11:K11)</f>
        <v>3650</v>
      </c>
    </row>
    <row r="12" spans="1:12" x14ac:dyDescent="0.3">
      <c r="A12" s="29">
        <v>11</v>
      </c>
      <c r="B12" s="20" t="s">
        <v>920</v>
      </c>
      <c r="C12" s="20" t="str">
        <f ca="1">IFERROR(__xludf.DUMMYFUNCTION("""COMPUTED_VALUE"""),"MATHIEU")</f>
        <v>MATHIEU</v>
      </c>
      <c r="D12" s="2" t="s">
        <v>512</v>
      </c>
      <c r="E12" s="19"/>
      <c r="F12" s="8"/>
      <c r="G12" s="8"/>
      <c r="H12" s="8">
        <v>1600</v>
      </c>
      <c r="I12" s="8"/>
      <c r="J12" s="2"/>
      <c r="K12" s="41">
        <v>2000</v>
      </c>
      <c r="L12" s="43">
        <f>SUM(F12:K12)</f>
        <v>3600</v>
      </c>
    </row>
    <row r="13" spans="1:12" x14ac:dyDescent="0.3">
      <c r="A13" s="29">
        <v>12</v>
      </c>
      <c r="B13" s="14" t="s">
        <v>273</v>
      </c>
      <c r="C13" s="14" t="s">
        <v>8</v>
      </c>
      <c r="D13" s="14" t="s">
        <v>391</v>
      </c>
      <c r="E13" s="2"/>
      <c r="F13" s="11">
        <v>1750</v>
      </c>
      <c r="G13" s="8"/>
      <c r="H13" s="8">
        <v>1700</v>
      </c>
      <c r="I13" s="8"/>
      <c r="J13" s="2"/>
      <c r="K13" s="2"/>
      <c r="L13" s="43">
        <f>SUM(F13:K13)</f>
        <v>3450</v>
      </c>
    </row>
    <row r="14" spans="1:12" x14ac:dyDescent="0.3">
      <c r="A14" s="29">
        <v>13</v>
      </c>
      <c r="B14" s="14" t="s">
        <v>270</v>
      </c>
      <c r="C14" s="14" t="s">
        <v>148</v>
      </c>
      <c r="D14" s="14" t="s">
        <v>441</v>
      </c>
      <c r="E14" s="14" t="s">
        <v>437</v>
      </c>
      <c r="F14" s="11">
        <v>1850</v>
      </c>
      <c r="G14" s="8"/>
      <c r="H14" s="8"/>
      <c r="I14" s="30">
        <v>1550</v>
      </c>
      <c r="J14" s="2"/>
      <c r="K14" s="2"/>
      <c r="L14" s="43">
        <f>SUM(F14:K14)</f>
        <v>3400</v>
      </c>
    </row>
    <row r="15" spans="1:12" x14ac:dyDescent="0.3">
      <c r="A15" s="29">
        <v>14</v>
      </c>
      <c r="B15" s="26" t="s">
        <v>729</v>
      </c>
      <c r="C15" s="26" t="s">
        <v>730</v>
      </c>
      <c r="D15" s="19" t="s">
        <v>512</v>
      </c>
      <c r="E15" s="2"/>
      <c r="F15" s="8"/>
      <c r="G15" s="8"/>
      <c r="H15" s="8">
        <v>1470</v>
      </c>
      <c r="I15" s="8"/>
      <c r="J15" s="8">
        <v>1850</v>
      </c>
      <c r="K15" s="2"/>
      <c r="L15" s="43">
        <f>SUM(F15:K15)</f>
        <v>3320</v>
      </c>
    </row>
    <row r="16" spans="1:12" x14ac:dyDescent="0.3">
      <c r="A16" s="29">
        <v>15</v>
      </c>
      <c r="B16" s="14" t="s">
        <v>275</v>
      </c>
      <c r="C16" s="3" t="s">
        <v>11</v>
      </c>
      <c r="D16" s="2"/>
      <c r="E16" s="2"/>
      <c r="F16" s="8"/>
      <c r="G16" s="11">
        <v>1700</v>
      </c>
      <c r="H16" s="8"/>
      <c r="I16" s="8"/>
      <c r="J16" s="8">
        <v>1550</v>
      </c>
      <c r="K16" s="2"/>
      <c r="L16" s="43">
        <f>SUM(F16:K16)</f>
        <v>3250</v>
      </c>
    </row>
    <row r="17" spans="1:12" x14ac:dyDescent="0.3">
      <c r="A17" s="29">
        <v>16</v>
      </c>
      <c r="B17" s="14" t="s">
        <v>24</v>
      </c>
      <c r="C17" s="3" t="s">
        <v>25</v>
      </c>
      <c r="D17" s="2"/>
      <c r="E17" s="2"/>
      <c r="F17" s="8"/>
      <c r="G17" s="11">
        <v>1410</v>
      </c>
      <c r="H17" s="8"/>
      <c r="I17" s="30">
        <v>1750</v>
      </c>
      <c r="J17" s="2"/>
      <c r="K17" s="2"/>
      <c r="L17" s="43">
        <f>SUM(F17:K17)</f>
        <v>3160</v>
      </c>
    </row>
    <row r="18" spans="1:12" x14ac:dyDescent="0.3">
      <c r="A18" s="29">
        <v>17</v>
      </c>
      <c r="B18" s="14" t="s">
        <v>278</v>
      </c>
      <c r="C18" s="3" t="s">
        <v>12</v>
      </c>
      <c r="D18" s="2"/>
      <c r="E18" s="2"/>
      <c r="F18" s="8"/>
      <c r="G18" s="11">
        <v>1600</v>
      </c>
      <c r="H18" s="8"/>
      <c r="I18" s="8"/>
      <c r="J18" s="8">
        <v>1470</v>
      </c>
      <c r="K18" s="2"/>
      <c r="L18" s="43">
        <f>SUM(F18:K18)</f>
        <v>3070</v>
      </c>
    </row>
    <row r="19" spans="1:12" x14ac:dyDescent="0.3">
      <c r="A19" s="29">
        <v>18</v>
      </c>
      <c r="B19" s="20" t="s">
        <v>959</v>
      </c>
      <c r="C19" s="20" t="s">
        <v>6</v>
      </c>
      <c r="D19" s="2" t="s">
        <v>512</v>
      </c>
      <c r="E19" s="19"/>
      <c r="F19" s="8"/>
      <c r="G19" s="8"/>
      <c r="H19" s="8">
        <v>1555</v>
      </c>
      <c r="I19" s="30">
        <v>1460</v>
      </c>
      <c r="J19" s="2"/>
      <c r="K19" s="2"/>
      <c r="L19" s="43">
        <f>SUM(F19:K19)</f>
        <v>3015</v>
      </c>
    </row>
    <row r="20" spans="1:12" x14ac:dyDescent="0.3">
      <c r="A20" s="29">
        <v>19</v>
      </c>
      <c r="B20" s="14" t="s">
        <v>712</v>
      </c>
      <c r="C20" s="14" t="s">
        <v>604</v>
      </c>
      <c r="D20" s="2"/>
      <c r="E20" s="2"/>
      <c r="F20" s="8"/>
      <c r="G20" s="8"/>
      <c r="H20" s="8"/>
      <c r="I20" s="30">
        <v>3000</v>
      </c>
      <c r="J20" s="2"/>
      <c r="K20" s="2"/>
      <c r="L20" s="43">
        <f>SUM(F20:K20)</f>
        <v>3000</v>
      </c>
    </row>
    <row r="21" spans="1:12" x14ac:dyDescent="0.3">
      <c r="A21" s="29">
        <v>20</v>
      </c>
      <c r="B21" s="26" t="s">
        <v>722</v>
      </c>
      <c r="C21" s="26" t="s">
        <v>715</v>
      </c>
      <c r="D21" s="2"/>
      <c r="E21" s="2"/>
      <c r="F21" s="8"/>
      <c r="G21" s="8"/>
      <c r="H21" s="8"/>
      <c r="I21" s="8"/>
      <c r="J21" s="8">
        <v>3000</v>
      </c>
      <c r="K21" s="2"/>
      <c r="L21" s="43">
        <f>SUM(F21:K21)</f>
        <v>3000</v>
      </c>
    </row>
    <row r="22" spans="1:12" x14ac:dyDescent="0.3">
      <c r="A22" s="29">
        <v>21</v>
      </c>
      <c r="B22" s="14" t="s">
        <v>255</v>
      </c>
      <c r="C22" s="14" t="s">
        <v>141</v>
      </c>
      <c r="D22" s="14" t="s">
        <v>337</v>
      </c>
      <c r="E22" s="14" t="s">
        <v>109</v>
      </c>
      <c r="F22" s="11">
        <v>3000</v>
      </c>
      <c r="G22" s="8"/>
      <c r="H22" s="8"/>
      <c r="I22" s="8"/>
      <c r="J22" s="2"/>
      <c r="K22" s="2"/>
      <c r="L22" s="43">
        <f>SUM(F22:K22)</f>
        <v>3000</v>
      </c>
    </row>
    <row r="23" spans="1:12" x14ac:dyDescent="0.3">
      <c r="A23" s="29">
        <v>22</v>
      </c>
      <c r="B23" s="40" t="s">
        <v>1059</v>
      </c>
      <c r="C23" s="40" t="s">
        <v>149</v>
      </c>
      <c r="D23" s="42"/>
      <c r="E23" s="42"/>
      <c r="F23" s="42"/>
      <c r="G23" s="42"/>
      <c r="H23" s="42"/>
      <c r="I23" s="42"/>
      <c r="J23" s="42"/>
      <c r="K23" s="41">
        <v>3000</v>
      </c>
      <c r="L23" s="44">
        <v>3000</v>
      </c>
    </row>
    <row r="24" spans="1:12" x14ac:dyDescent="0.3">
      <c r="A24" s="29">
        <v>23</v>
      </c>
      <c r="B24" s="14" t="s">
        <v>286</v>
      </c>
      <c r="C24" s="14" t="s">
        <v>154</v>
      </c>
      <c r="D24" s="14" t="s">
        <v>450</v>
      </c>
      <c r="E24" s="14" t="s">
        <v>451</v>
      </c>
      <c r="F24" s="11">
        <v>1480</v>
      </c>
      <c r="G24" s="8"/>
      <c r="H24" s="8"/>
      <c r="I24" s="30">
        <v>1430</v>
      </c>
      <c r="J24" s="2"/>
      <c r="K24" s="2"/>
      <c r="L24" s="43">
        <f>SUM(F24:K24)</f>
        <v>2910</v>
      </c>
    </row>
    <row r="25" spans="1:12" x14ac:dyDescent="0.3">
      <c r="A25" s="29">
        <v>24</v>
      </c>
      <c r="B25" s="40" t="s">
        <v>1060</v>
      </c>
      <c r="C25" s="40" t="s">
        <v>604</v>
      </c>
      <c r="D25" s="42"/>
      <c r="E25" s="42"/>
      <c r="F25" s="42"/>
      <c r="G25" s="42"/>
      <c r="H25" s="42"/>
      <c r="I25" s="42"/>
      <c r="J25" s="42"/>
      <c r="K25" s="41">
        <v>2750</v>
      </c>
      <c r="L25" s="44">
        <v>2750</v>
      </c>
    </row>
    <row r="26" spans="1:12" x14ac:dyDescent="0.3">
      <c r="A26" s="29">
        <v>25</v>
      </c>
      <c r="B26" s="14" t="s">
        <v>968</v>
      </c>
      <c r="C26" s="14" t="s">
        <v>10</v>
      </c>
      <c r="D26" s="2"/>
      <c r="E26" s="2"/>
      <c r="F26" s="8"/>
      <c r="G26" s="8"/>
      <c r="H26" s="8"/>
      <c r="I26" s="30">
        <v>2750</v>
      </c>
      <c r="J26" s="2"/>
      <c r="K26" s="2"/>
      <c r="L26" s="43">
        <f>SUM(F26:K26)</f>
        <v>2750</v>
      </c>
    </row>
    <row r="27" spans="1:12" x14ac:dyDescent="0.3">
      <c r="A27" s="29">
        <v>26</v>
      </c>
      <c r="B27" s="26" t="s">
        <v>723</v>
      </c>
      <c r="C27" s="26" t="s">
        <v>158</v>
      </c>
      <c r="D27" s="2"/>
      <c r="E27" s="2"/>
      <c r="F27" s="8"/>
      <c r="G27" s="8"/>
      <c r="H27" s="8"/>
      <c r="I27" s="8"/>
      <c r="J27" s="8">
        <v>2750</v>
      </c>
      <c r="K27" s="2"/>
      <c r="L27" s="43">
        <f>SUM(F27:K27)</f>
        <v>2750</v>
      </c>
    </row>
    <row r="28" spans="1:12" x14ac:dyDescent="0.3">
      <c r="A28" s="29">
        <v>27</v>
      </c>
      <c r="B28" s="20" t="s">
        <v>962</v>
      </c>
      <c r="C28" s="14" t="s">
        <v>10</v>
      </c>
      <c r="D28" s="2" t="s">
        <v>512</v>
      </c>
      <c r="E28" s="19"/>
      <c r="F28" s="8"/>
      <c r="G28" s="8"/>
      <c r="H28" s="8">
        <v>2750</v>
      </c>
      <c r="I28" s="8"/>
      <c r="J28" s="2"/>
      <c r="K28" s="2"/>
      <c r="L28" s="43">
        <f>SUM(F28:K28)</f>
        <v>2750</v>
      </c>
    </row>
    <row r="29" spans="1:12" x14ac:dyDescent="0.3">
      <c r="A29" s="29">
        <v>28</v>
      </c>
      <c r="B29" s="14" t="s">
        <v>256</v>
      </c>
      <c r="C29" s="3" t="s">
        <v>1</v>
      </c>
      <c r="D29" s="2"/>
      <c r="E29" s="2"/>
      <c r="F29" s="8"/>
      <c r="G29" s="11">
        <v>2750</v>
      </c>
      <c r="H29" s="8"/>
      <c r="I29" s="8"/>
      <c r="J29" s="2"/>
      <c r="K29" s="2"/>
      <c r="L29" s="43">
        <f>SUM(F29:K29)</f>
        <v>2750</v>
      </c>
    </row>
    <row r="30" spans="1:12" x14ac:dyDescent="0.3">
      <c r="A30" s="29">
        <v>29</v>
      </c>
      <c r="B30" s="14" t="s">
        <v>305</v>
      </c>
      <c r="C30" s="14" t="s">
        <v>162</v>
      </c>
      <c r="D30" s="2"/>
      <c r="E30" s="2"/>
      <c r="F30" s="11">
        <v>1370</v>
      </c>
      <c r="G30" s="8"/>
      <c r="H30" s="8">
        <v>1350</v>
      </c>
      <c r="I30" s="8"/>
      <c r="J30" s="2"/>
      <c r="K30" s="2"/>
      <c r="L30" s="43">
        <f>SUM(F30:K30)</f>
        <v>2720</v>
      </c>
    </row>
    <row r="31" spans="1:12" x14ac:dyDescent="0.3">
      <c r="A31" s="29">
        <v>30</v>
      </c>
      <c r="B31" s="14" t="s">
        <v>298</v>
      </c>
      <c r="C31" s="14" t="s">
        <v>159</v>
      </c>
      <c r="D31" s="14" t="s">
        <v>459</v>
      </c>
      <c r="E31" s="14" t="s">
        <v>460</v>
      </c>
      <c r="F31" s="11">
        <v>1410</v>
      </c>
      <c r="G31" s="8"/>
      <c r="H31" s="8">
        <v>1290</v>
      </c>
      <c r="I31" s="8"/>
      <c r="J31" s="2"/>
      <c r="K31" s="2"/>
      <c r="L31" s="43">
        <f>SUM(F31:K31)</f>
        <v>2700</v>
      </c>
    </row>
    <row r="32" spans="1:12" x14ac:dyDescent="0.3">
      <c r="A32" s="29">
        <v>31</v>
      </c>
      <c r="B32" s="14" t="s">
        <v>32</v>
      </c>
      <c r="C32" s="3" t="s">
        <v>33</v>
      </c>
      <c r="D32" s="2"/>
      <c r="E32" s="2"/>
      <c r="F32" s="8"/>
      <c r="G32" s="11">
        <v>1330</v>
      </c>
      <c r="H32" s="8"/>
      <c r="I32" s="8"/>
      <c r="J32" s="8">
        <v>1350</v>
      </c>
      <c r="K32" s="2"/>
      <c r="L32" s="43">
        <f>SUM(F32:K32)</f>
        <v>2680</v>
      </c>
    </row>
    <row r="33" spans="1:12" x14ac:dyDescent="0.3">
      <c r="A33" s="29">
        <v>32</v>
      </c>
      <c r="B33" s="20" t="s">
        <v>960</v>
      </c>
      <c r="C33" s="20" t="s">
        <v>188</v>
      </c>
      <c r="D33" s="19" t="s">
        <v>512</v>
      </c>
      <c r="E33" s="19"/>
      <c r="F33" s="8"/>
      <c r="G33" s="8"/>
      <c r="H33" s="8">
        <v>1320</v>
      </c>
      <c r="I33" s="30">
        <v>1290</v>
      </c>
      <c r="J33" s="2"/>
      <c r="K33" s="2"/>
      <c r="L33" s="43">
        <f>SUM(F33:K33)</f>
        <v>2610</v>
      </c>
    </row>
    <row r="34" spans="1:12" x14ac:dyDescent="0.3">
      <c r="A34" s="29">
        <v>33</v>
      </c>
      <c r="B34" s="14" t="s">
        <v>312</v>
      </c>
      <c r="C34" s="3" t="s">
        <v>34</v>
      </c>
      <c r="D34" s="2"/>
      <c r="E34" s="2"/>
      <c r="F34" s="8"/>
      <c r="G34" s="11">
        <v>1320</v>
      </c>
      <c r="H34" s="8"/>
      <c r="I34" s="8"/>
      <c r="J34" s="8">
        <v>1280</v>
      </c>
      <c r="K34" s="2"/>
      <c r="L34" s="43">
        <f>SUM(F34:K34)</f>
        <v>2600</v>
      </c>
    </row>
    <row r="35" spans="1:12" x14ac:dyDescent="0.3">
      <c r="A35" s="29">
        <v>34</v>
      </c>
      <c r="B35" s="14" t="s">
        <v>309</v>
      </c>
      <c r="C35" s="14" t="s">
        <v>164</v>
      </c>
      <c r="D35" s="2" t="s">
        <v>391</v>
      </c>
      <c r="E35" s="2"/>
      <c r="F35" s="11">
        <v>1340</v>
      </c>
      <c r="G35" s="8"/>
      <c r="H35" s="8">
        <v>1240</v>
      </c>
      <c r="I35" s="8"/>
      <c r="J35" s="2"/>
      <c r="K35" s="2"/>
      <c r="L35" s="43">
        <f>SUM(F35:K35)</f>
        <v>2580</v>
      </c>
    </row>
    <row r="36" spans="1:12" x14ac:dyDescent="0.3">
      <c r="A36" s="29">
        <v>35</v>
      </c>
      <c r="B36" s="14" t="s">
        <v>323</v>
      </c>
      <c r="C36" s="3" t="s">
        <v>40</v>
      </c>
      <c r="D36" s="2"/>
      <c r="E36" s="2"/>
      <c r="F36" s="8"/>
      <c r="G36" s="11">
        <v>1260</v>
      </c>
      <c r="H36" s="8"/>
      <c r="I36" s="8"/>
      <c r="J36" s="8">
        <v>1310</v>
      </c>
      <c r="K36" s="2"/>
      <c r="L36" s="43">
        <f>SUM(F36:K36)</f>
        <v>2570</v>
      </c>
    </row>
    <row r="37" spans="1:12" x14ac:dyDescent="0.3">
      <c r="A37" s="29">
        <v>36</v>
      </c>
      <c r="B37" s="14" t="s">
        <v>316</v>
      </c>
      <c r="C37" s="14" t="s">
        <v>165</v>
      </c>
      <c r="D37" s="14" t="s">
        <v>481</v>
      </c>
      <c r="E37" s="14" t="s">
        <v>430</v>
      </c>
      <c r="F37" s="11">
        <v>1300</v>
      </c>
      <c r="G37" s="8"/>
      <c r="H37" s="8">
        <v>1230</v>
      </c>
      <c r="I37" s="8"/>
      <c r="J37" s="2"/>
      <c r="K37" s="2"/>
      <c r="L37" s="43">
        <f>SUM(F37:K37)</f>
        <v>2530</v>
      </c>
    </row>
    <row r="38" spans="1:12" x14ac:dyDescent="0.3">
      <c r="A38" s="29">
        <v>37</v>
      </c>
      <c r="B38" s="14" t="s">
        <v>257</v>
      </c>
      <c r="C38" s="14" t="s">
        <v>142</v>
      </c>
      <c r="D38" s="14" t="s">
        <v>428</v>
      </c>
      <c r="E38" s="14" t="s">
        <v>428</v>
      </c>
      <c r="F38" s="11">
        <v>2500</v>
      </c>
      <c r="G38" s="8"/>
      <c r="H38" s="8"/>
      <c r="I38" s="8"/>
      <c r="J38" s="2"/>
      <c r="K38" s="2"/>
      <c r="L38" s="43">
        <f>SUM(F38:K38)</f>
        <v>2500</v>
      </c>
    </row>
    <row r="39" spans="1:12" x14ac:dyDescent="0.3">
      <c r="A39" s="29">
        <v>38</v>
      </c>
      <c r="B39" s="14" t="s">
        <v>605</v>
      </c>
      <c r="C39" s="14" t="s">
        <v>175</v>
      </c>
      <c r="D39" s="2"/>
      <c r="E39" s="2"/>
      <c r="F39" s="8"/>
      <c r="G39" s="8"/>
      <c r="H39" s="8"/>
      <c r="I39" s="30">
        <v>2500</v>
      </c>
      <c r="J39" s="2"/>
      <c r="K39" s="2"/>
      <c r="L39" s="43">
        <f>SUM(F39:K39)</f>
        <v>2500</v>
      </c>
    </row>
    <row r="40" spans="1:12" x14ac:dyDescent="0.3">
      <c r="A40" s="29">
        <v>39</v>
      </c>
      <c r="B40" s="14" t="s">
        <v>258</v>
      </c>
      <c r="C40" s="3" t="s">
        <v>2</v>
      </c>
      <c r="D40" s="2"/>
      <c r="E40" s="2"/>
      <c r="F40" s="8"/>
      <c r="G40" s="11">
        <v>2500</v>
      </c>
      <c r="H40" s="8"/>
      <c r="I40" s="8"/>
      <c r="J40" s="2"/>
      <c r="K40" s="2"/>
      <c r="L40" s="43">
        <f>SUM(F40:K40)</f>
        <v>2500</v>
      </c>
    </row>
    <row r="41" spans="1:12" x14ac:dyDescent="0.3">
      <c r="A41" s="29">
        <v>40</v>
      </c>
      <c r="B41" s="14" t="s">
        <v>259</v>
      </c>
      <c r="C41" s="14" t="s">
        <v>143</v>
      </c>
      <c r="D41" s="14" t="s">
        <v>429</v>
      </c>
      <c r="E41" s="14" t="s">
        <v>430</v>
      </c>
      <c r="F41" s="11">
        <v>2300</v>
      </c>
      <c r="G41" s="8"/>
      <c r="H41" s="8"/>
      <c r="I41" s="8"/>
      <c r="J41" s="2"/>
      <c r="K41" s="2"/>
      <c r="L41" s="43">
        <f>SUM(F41:K41)</f>
        <v>2300</v>
      </c>
    </row>
    <row r="42" spans="1:12" x14ac:dyDescent="0.3">
      <c r="A42" s="29">
        <v>41</v>
      </c>
      <c r="B42" s="14" t="s">
        <v>260</v>
      </c>
      <c r="C42" s="3" t="s">
        <v>3</v>
      </c>
      <c r="D42" s="2" t="s">
        <v>431</v>
      </c>
      <c r="E42" s="2" t="s">
        <v>432</v>
      </c>
      <c r="F42" s="8"/>
      <c r="G42" s="11">
        <v>2300</v>
      </c>
      <c r="H42" s="8"/>
      <c r="I42" s="8"/>
      <c r="J42" s="2"/>
      <c r="K42" s="2"/>
      <c r="L42" s="43">
        <f>SUM(F42:K42)</f>
        <v>2300</v>
      </c>
    </row>
    <row r="43" spans="1:12" x14ac:dyDescent="0.3">
      <c r="A43" s="29">
        <v>42</v>
      </c>
      <c r="B43" s="40" t="s">
        <v>1061</v>
      </c>
      <c r="C43" s="40" t="s">
        <v>23</v>
      </c>
      <c r="D43" s="42"/>
      <c r="E43" s="42"/>
      <c r="F43" s="42"/>
      <c r="G43" s="42"/>
      <c r="H43" s="42"/>
      <c r="I43" s="42"/>
      <c r="J43" s="42"/>
      <c r="K43" s="41">
        <v>2300</v>
      </c>
      <c r="L43" s="44">
        <v>2300</v>
      </c>
    </row>
    <row r="44" spans="1:12" x14ac:dyDescent="0.3">
      <c r="A44" s="29">
        <v>43</v>
      </c>
      <c r="B44" s="26" t="s">
        <v>724</v>
      </c>
      <c r="C44" s="26" t="s">
        <v>725</v>
      </c>
      <c r="D44" s="2"/>
      <c r="E44" s="2"/>
      <c r="F44" s="8"/>
      <c r="G44" s="8"/>
      <c r="H44" s="8"/>
      <c r="I44" s="8"/>
      <c r="J44" s="8">
        <v>2300</v>
      </c>
      <c r="K44" s="2"/>
      <c r="L44" s="43">
        <f>SUM(F44:K44)</f>
        <v>2300</v>
      </c>
    </row>
    <row r="45" spans="1:12" x14ac:dyDescent="0.3">
      <c r="A45" s="29">
        <v>44</v>
      </c>
      <c r="B45" s="14" t="s">
        <v>606</v>
      </c>
      <c r="C45" s="14" t="s">
        <v>607</v>
      </c>
      <c r="D45" s="2"/>
      <c r="E45" s="2"/>
      <c r="F45" s="8"/>
      <c r="G45" s="8"/>
      <c r="H45" s="8"/>
      <c r="I45" s="30">
        <v>2300</v>
      </c>
      <c r="J45" s="2"/>
      <c r="K45" s="2"/>
      <c r="L45" s="43">
        <f>SUM(F45:K45)</f>
        <v>2300</v>
      </c>
    </row>
    <row r="46" spans="1:12" x14ac:dyDescent="0.3">
      <c r="A46" s="29">
        <v>45</v>
      </c>
      <c r="B46" s="20" t="s">
        <v>965</v>
      </c>
      <c r="C46" s="20" t="str">
        <f ca="1">IFERROR(__xludf.DUMMYFUNCTION("""COMPUTED_VALUE"""),"BASTIEN")</f>
        <v>BASTIEN</v>
      </c>
      <c r="D46" s="19" t="s">
        <v>513</v>
      </c>
      <c r="E46" s="19" t="s">
        <v>514</v>
      </c>
      <c r="F46" s="8"/>
      <c r="G46" s="8"/>
      <c r="H46" s="8">
        <v>2300</v>
      </c>
      <c r="I46" s="8"/>
      <c r="J46" s="2"/>
      <c r="K46" s="2"/>
      <c r="L46" s="43">
        <f>SUM(F46:K46)</f>
        <v>2300</v>
      </c>
    </row>
    <row r="47" spans="1:12" x14ac:dyDescent="0.3">
      <c r="A47" s="29">
        <v>46</v>
      </c>
      <c r="B47" s="20" t="s">
        <v>924</v>
      </c>
      <c r="C47" s="20" t="str">
        <f ca="1">IFERROR(__xludf.DUMMYFUNCTION("""COMPUTED_VALUE"""),"MARTIN")</f>
        <v>MARTIN</v>
      </c>
      <c r="D47" s="2" t="s">
        <v>515</v>
      </c>
      <c r="E47" s="19" t="s">
        <v>427</v>
      </c>
      <c r="F47" s="8"/>
      <c r="G47" s="8"/>
      <c r="H47" s="8">
        <v>2100</v>
      </c>
      <c r="I47" s="8"/>
      <c r="J47" s="2"/>
      <c r="K47" s="2"/>
      <c r="L47" s="43">
        <f>SUM(F47:K47)</f>
        <v>2100</v>
      </c>
    </row>
    <row r="48" spans="1:12" x14ac:dyDescent="0.3">
      <c r="A48" s="29">
        <v>47</v>
      </c>
      <c r="B48" s="14" t="s">
        <v>261</v>
      </c>
      <c r="C48" s="3" t="s">
        <v>4</v>
      </c>
      <c r="D48" s="2"/>
      <c r="E48" s="2"/>
      <c r="F48" s="8"/>
      <c r="G48" s="11">
        <v>2100</v>
      </c>
      <c r="H48" s="8"/>
      <c r="I48" s="8"/>
      <c r="J48" s="2"/>
      <c r="K48" s="2"/>
      <c r="L48" s="43">
        <f>SUM(F48:K48)</f>
        <v>2100</v>
      </c>
    </row>
    <row r="49" spans="1:12" x14ac:dyDescent="0.3">
      <c r="A49" s="29">
        <v>48</v>
      </c>
      <c r="B49" s="14" t="s">
        <v>572</v>
      </c>
      <c r="C49" s="14" t="s">
        <v>22</v>
      </c>
      <c r="D49" s="2"/>
      <c r="E49" s="2"/>
      <c r="F49" s="8"/>
      <c r="G49" s="8"/>
      <c r="H49" s="8"/>
      <c r="I49" s="30">
        <v>2100</v>
      </c>
      <c r="J49" s="2"/>
      <c r="K49" s="2"/>
      <c r="L49" s="43">
        <f>SUM(F49:K49)</f>
        <v>2100</v>
      </c>
    </row>
    <row r="50" spans="1:12" x14ac:dyDescent="0.3">
      <c r="A50" s="29">
        <v>49</v>
      </c>
      <c r="B50" s="14" t="s">
        <v>262</v>
      </c>
      <c r="C50" s="14" t="s">
        <v>144</v>
      </c>
      <c r="D50" s="14" t="s">
        <v>433</v>
      </c>
      <c r="E50" s="14" t="s">
        <v>434</v>
      </c>
      <c r="F50" s="11">
        <v>2100</v>
      </c>
      <c r="G50" s="8"/>
      <c r="H50" s="8"/>
      <c r="I50" s="8"/>
      <c r="J50" s="2"/>
      <c r="K50" s="2"/>
      <c r="L50" s="43">
        <f>SUM(F50:K50)</f>
        <v>2100</v>
      </c>
    </row>
    <row r="51" spans="1:12" x14ac:dyDescent="0.3">
      <c r="A51" s="29">
        <v>50</v>
      </c>
      <c r="B51" s="14" t="s">
        <v>263</v>
      </c>
      <c r="C51" s="14" t="s">
        <v>145</v>
      </c>
      <c r="D51" s="2" t="s">
        <v>391</v>
      </c>
      <c r="E51" s="2"/>
      <c r="F51" s="11">
        <v>2000</v>
      </c>
      <c r="G51" s="8"/>
      <c r="H51" s="8"/>
      <c r="I51" s="8"/>
      <c r="J51" s="2"/>
      <c r="K51" s="2"/>
      <c r="L51" s="43">
        <f>SUM(F51:K51)</f>
        <v>2000</v>
      </c>
    </row>
    <row r="52" spans="1:12" ht="24" x14ac:dyDescent="0.3">
      <c r="A52" s="29">
        <v>51</v>
      </c>
      <c r="B52" s="20" t="s">
        <v>963</v>
      </c>
      <c r="C52" s="20" t="str">
        <f ca="1">IFERROR(__xludf.DUMMYFUNCTION("""COMPUTED_VALUE"""),"MAXIME")</f>
        <v>MAXIME</v>
      </c>
      <c r="D52" s="2" t="s">
        <v>516</v>
      </c>
      <c r="E52" s="19" t="s">
        <v>517</v>
      </c>
      <c r="F52" s="8"/>
      <c r="G52" s="8"/>
      <c r="H52" s="8">
        <v>2000</v>
      </c>
      <c r="I52" s="8"/>
      <c r="J52" s="2"/>
      <c r="K52" s="2"/>
      <c r="L52" s="43">
        <f>SUM(F52:K52)</f>
        <v>2000</v>
      </c>
    </row>
    <row r="53" spans="1:12" x14ac:dyDescent="0.3">
      <c r="A53" s="29">
        <v>52</v>
      </c>
      <c r="B53" s="26" t="s">
        <v>726</v>
      </c>
      <c r="C53" s="26" t="s">
        <v>157</v>
      </c>
      <c r="D53" s="2"/>
      <c r="E53" s="2"/>
      <c r="F53" s="8"/>
      <c r="G53" s="8"/>
      <c r="H53" s="8"/>
      <c r="I53" s="8"/>
      <c r="J53" s="8">
        <v>2000</v>
      </c>
      <c r="K53" s="2"/>
      <c r="L53" s="43">
        <f>SUM(F53:K53)</f>
        <v>2000</v>
      </c>
    </row>
    <row r="54" spans="1:12" x14ac:dyDescent="0.3">
      <c r="A54" s="29">
        <v>53</v>
      </c>
      <c r="B54" s="40" t="s">
        <v>1062</v>
      </c>
      <c r="C54" s="40" t="s">
        <v>171</v>
      </c>
      <c r="D54" s="42"/>
      <c r="E54" s="42"/>
      <c r="F54" s="42"/>
      <c r="G54" s="42"/>
      <c r="H54" s="42"/>
      <c r="I54" s="42"/>
      <c r="J54" s="42"/>
      <c r="K54" s="41">
        <v>1950</v>
      </c>
      <c r="L54" s="44">
        <v>1950</v>
      </c>
    </row>
    <row r="55" spans="1:12" x14ac:dyDescent="0.3">
      <c r="A55" s="29">
        <v>54</v>
      </c>
      <c r="B55" s="14" t="s">
        <v>608</v>
      </c>
      <c r="C55" s="14" t="s">
        <v>10</v>
      </c>
      <c r="D55" s="2"/>
      <c r="E55" s="2"/>
      <c r="F55" s="8"/>
      <c r="G55" s="8"/>
      <c r="H55" s="8"/>
      <c r="I55" s="30">
        <v>1950</v>
      </c>
      <c r="J55" s="2"/>
      <c r="K55" s="2"/>
      <c r="L55" s="43">
        <f>SUM(F55:K55)</f>
        <v>1950</v>
      </c>
    </row>
    <row r="56" spans="1:12" x14ac:dyDescent="0.3">
      <c r="A56" s="29">
        <v>55</v>
      </c>
      <c r="B56" s="20" t="s">
        <v>957</v>
      </c>
      <c r="C56" s="20" t="str">
        <f ca="1">IFERROR(__xludf.DUMMYFUNCTION("""COMPUTED_VALUE"""),"JONATHAN")</f>
        <v>JONATHAN</v>
      </c>
      <c r="D56" s="19" t="s">
        <v>518</v>
      </c>
      <c r="E56" s="19" t="s">
        <v>519</v>
      </c>
      <c r="F56" s="8"/>
      <c r="G56" s="8"/>
      <c r="H56" s="8">
        <v>1950</v>
      </c>
      <c r="I56" s="8"/>
      <c r="J56" s="2"/>
      <c r="K56" s="2"/>
      <c r="L56" s="43">
        <f>SUM(F56:K56)</f>
        <v>1950</v>
      </c>
    </row>
    <row r="57" spans="1:12" x14ac:dyDescent="0.3">
      <c r="A57" s="29">
        <v>56</v>
      </c>
      <c r="B57" s="40" t="s">
        <v>1063</v>
      </c>
      <c r="C57" s="40" t="s">
        <v>156</v>
      </c>
      <c r="D57" s="42"/>
      <c r="E57" s="42"/>
      <c r="F57" s="42"/>
      <c r="G57" s="42"/>
      <c r="H57" s="42"/>
      <c r="I57" s="42"/>
      <c r="J57" s="42"/>
      <c r="K57" s="41">
        <v>1900</v>
      </c>
      <c r="L57" s="44">
        <v>1900</v>
      </c>
    </row>
    <row r="58" spans="1:12" x14ac:dyDescent="0.3">
      <c r="A58" s="29">
        <v>57</v>
      </c>
      <c r="B58" s="26" t="s">
        <v>727</v>
      </c>
      <c r="C58" s="26" t="s">
        <v>728</v>
      </c>
      <c r="D58" s="2"/>
      <c r="E58" s="2"/>
      <c r="F58" s="8"/>
      <c r="G58" s="8"/>
      <c r="H58" s="8"/>
      <c r="I58" s="8"/>
      <c r="J58" s="8">
        <v>1900</v>
      </c>
      <c r="K58" s="2"/>
      <c r="L58" s="43">
        <f>SUM(F58:K58)</f>
        <v>1900</v>
      </c>
    </row>
    <row r="59" spans="1:12" x14ac:dyDescent="0.3">
      <c r="A59" s="29">
        <v>58</v>
      </c>
      <c r="B59" s="20" t="s">
        <v>948</v>
      </c>
      <c r="C59" s="20" t="str">
        <f ca="1">IFERROR(__xludf.DUMMYFUNCTION("""COMPUTED_VALUE"""),"AURELIEN")</f>
        <v>AURELIEN</v>
      </c>
      <c r="D59" s="2" t="s">
        <v>520</v>
      </c>
      <c r="E59" s="19" t="s">
        <v>427</v>
      </c>
      <c r="F59" s="8"/>
      <c r="G59" s="8"/>
      <c r="H59" s="8">
        <v>1900</v>
      </c>
      <c r="I59" s="8"/>
      <c r="J59" s="2"/>
      <c r="K59" s="2"/>
      <c r="L59" s="43">
        <f>SUM(F59:K59)</f>
        <v>1900</v>
      </c>
    </row>
    <row r="60" spans="1:12" x14ac:dyDescent="0.3">
      <c r="A60" s="29">
        <v>59</v>
      </c>
      <c r="B60" s="14" t="s">
        <v>267</v>
      </c>
      <c r="C60" s="3" t="s">
        <v>7</v>
      </c>
      <c r="D60" s="2"/>
      <c r="E60" s="2"/>
      <c r="F60" s="8"/>
      <c r="G60" s="11">
        <v>1900</v>
      </c>
      <c r="H60" s="8"/>
      <c r="I60" s="8"/>
      <c r="J60" s="2"/>
      <c r="K60" s="2"/>
      <c r="L60" s="43">
        <f>SUM(F60:K60)</f>
        <v>1900</v>
      </c>
    </row>
    <row r="61" spans="1:12" x14ac:dyDescent="0.3">
      <c r="A61" s="29">
        <v>60</v>
      </c>
      <c r="B61" s="14" t="s">
        <v>268</v>
      </c>
      <c r="C61" s="14" t="s">
        <v>147</v>
      </c>
      <c r="D61" s="14" t="s">
        <v>438</v>
      </c>
      <c r="E61" s="14" t="s">
        <v>437</v>
      </c>
      <c r="F61" s="11">
        <v>1900</v>
      </c>
      <c r="G61" s="8"/>
      <c r="H61" s="8"/>
      <c r="I61" s="8"/>
      <c r="J61" s="2"/>
      <c r="K61" s="2"/>
      <c r="L61" s="43">
        <f>SUM(F61:K61)</f>
        <v>1900</v>
      </c>
    </row>
    <row r="62" spans="1:12" x14ac:dyDescent="0.3">
      <c r="A62" s="29">
        <v>61</v>
      </c>
      <c r="B62" s="14" t="s">
        <v>269</v>
      </c>
      <c r="C62" s="3" t="s">
        <v>8</v>
      </c>
      <c r="D62" s="2"/>
      <c r="E62" s="2"/>
      <c r="F62" s="8"/>
      <c r="G62" s="11">
        <v>1850</v>
      </c>
      <c r="H62" s="8"/>
      <c r="I62" s="8"/>
      <c r="J62" s="2"/>
      <c r="K62" s="2"/>
      <c r="L62" s="43">
        <f>SUM(F62:K62)</f>
        <v>1850</v>
      </c>
    </row>
    <row r="63" spans="1:12" x14ac:dyDescent="0.3">
      <c r="A63" s="29">
        <v>62</v>
      </c>
      <c r="B63" s="40" t="s">
        <v>1064</v>
      </c>
      <c r="C63" s="40" t="s">
        <v>622</v>
      </c>
      <c r="D63" s="42"/>
      <c r="E63" s="42"/>
      <c r="F63" s="42"/>
      <c r="G63" s="42"/>
      <c r="H63" s="42"/>
      <c r="I63" s="42"/>
      <c r="J63" s="42"/>
      <c r="K63" s="41">
        <v>1850</v>
      </c>
      <c r="L63" s="44">
        <v>1850</v>
      </c>
    </row>
    <row r="64" spans="1:12" x14ac:dyDescent="0.3">
      <c r="A64" s="29">
        <v>63</v>
      </c>
      <c r="B64" s="14" t="s">
        <v>609</v>
      </c>
      <c r="C64" s="14" t="s">
        <v>610</v>
      </c>
      <c r="D64" s="2"/>
      <c r="E64" s="2"/>
      <c r="F64" s="8"/>
      <c r="G64" s="8"/>
      <c r="H64" s="8"/>
      <c r="I64" s="30">
        <v>1850</v>
      </c>
      <c r="J64" s="2"/>
      <c r="K64" s="2"/>
      <c r="L64" s="43">
        <f>SUM(F64:K64)</f>
        <v>1850</v>
      </c>
    </row>
    <row r="65" spans="1:12" x14ac:dyDescent="0.3">
      <c r="A65" s="29">
        <v>64</v>
      </c>
      <c r="B65" s="20" t="s">
        <v>304</v>
      </c>
      <c r="C65" s="20" t="str">
        <f ca="1">IFERROR(__xludf.DUMMYFUNCTION("""COMPUTED_VALUE"""),"PAUL")</f>
        <v>PAUL</v>
      </c>
      <c r="D65" s="2" t="s">
        <v>512</v>
      </c>
      <c r="E65" s="19"/>
      <c r="F65" s="8"/>
      <c r="G65" s="8"/>
      <c r="H65" s="8">
        <v>1850</v>
      </c>
      <c r="I65" s="8"/>
      <c r="J65" s="2"/>
      <c r="K65" s="2"/>
      <c r="L65" s="43">
        <f>SUM(F65:K65)</f>
        <v>1850</v>
      </c>
    </row>
    <row r="66" spans="1:12" x14ac:dyDescent="0.3">
      <c r="A66" s="29">
        <v>65</v>
      </c>
      <c r="B66" s="14" t="s">
        <v>611</v>
      </c>
      <c r="C66" s="14" t="s">
        <v>183</v>
      </c>
      <c r="D66" s="2"/>
      <c r="E66" s="2"/>
      <c r="F66" s="8"/>
      <c r="G66" s="8"/>
      <c r="H66" s="8"/>
      <c r="I66" s="30">
        <v>1800</v>
      </c>
      <c r="J66" s="2"/>
      <c r="K66" s="2"/>
      <c r="L66" s="43">
        <f>SUM(F66:K66)</f>
        <v>1800</v>
      </c>
    </row>
    <row r="67" spans="1:12" x14ac:dyDescent="0.3">
      <c r="A67" s="29">
        <v>66</v>
      </c>
      <c r="B67" s="40" t="s">
        <v>1065</v>
      </c>
      <c r="C67" s="40" t="s">
        <v>1066</v>
      </c>
      <c r="D67" s="42"/>
      <c r="E67" s="42"/>
      <c r="F67" s="42"/>
      <c r="G67" s="42"/>
      <c r="H67" s="42"/>
      <c r="I67" s="42"/>
      <c r="J67" s="42"/>
      <c r="K67" s="41">
        <v>1800</v>
      </c>
      <c r="L67" s="44">
        <v>1800</v>
      </c>
    </row>
    <row r="68" spans="1:12" x14ac:dyDescent="0.3">
      <c r="A68" s="29">
        <v>67</v>
      </c>
      <c r="B68" s="14" t="s">
        <v>253</v>
      </c>
      <c r="C68" s="3" t="s">
        <v>9</v>
      </c>
      <c r="D68" s="2"/>
      <c r="E68" s="2"/>
      <c r="F68" s="8"/>
      <c r="G68" s="11">
        <v>1800</v>
      </c>
      <c r="H68" s="8"/>
      <c r="I68" s="8"/>
      <c r="J68" s="2"/>
      <c r="K68" s="2"/>
      <c r="L68" s="43">
        <f>SUM(F68:K68)</f>
        <v>1800</v>
      </c>
    </row>
    <row r="69" spans="1:12" x14ac:dyDescent="0.3">
      <c r="A69" s="29">
        <v>68</v>
      </c>
      <c r="B69" s="26" t="s">
        <v>731</v>
      </c>
      <c r="C69" s="26" t="s">
        <v>732</v>
      </c>
      <c r="D69" s="2"/>
      <c r="E69" s="2"/>
      <c r="F69" s="8"/>
      <c r="G69" s="8"/>
      <c r="H69" s="8"/>
      <c r="I69" s="8"/>
      <c r="J69" s="8">
        <v>1800</v>
      </c>
      <c r="K69" s="2"/>
      <c r="L69" s="43">
        <f>SUM(F69:K69)</f>
        <v>1800</v>
      </c>
    </row>
    <row r="70" spans="1:12" x14ac:dyDescent="0.3">
      <c r="A70" s="29">
        <v>69</v>
      </c>
      <c r="B70" s="14" t="s">
        <v>271</v>
      </c>
      <c r="C70" s="14" t="s">
        <v>16</v>
      </c>
      <c r="D70" s="14" t="s">
        <v>442</v>
      </c>
      <c r="E70" s="14" t="s">
        <v>437</v>
      </c>
      <c r="F70" s="11">
        <v>1800</v>
      </c>
      <c r="G70" s="8"/>
      <c r="H70" s="8"/>
      <c r="I70" s="8"/>
      <c r="J70" s="2"/>
      <c r="K70" s="2"/>
      <c r="L70" s="43">
        <f>SUM(F70:K70)</f>
        <v>1800</v>
      </c>
    </row>
    <row r="71" spans="1:12" x14ac:dyDescent="0.3">
      <c r="A71" s="29">
        <v>70</v>
      </c>
      <c r="B71" s="20" t="s">
        <v>949</v>
      </c>
      <c r="C71" s="20" t="str">
        <f ca="1">IFERROR(__xludf.DUMMYFUNCTION("""COMPUTED_VALUE"""),"ENRICO")</f>
        <v>ENRICO</v>
      </c>
      <c r="D71" s="19" t="s">
        <v>512</v>
      </c>
      <c r="E71" s="19"/>
      <c r="F71" s="8"/>
      <c r="G71" s="8"/>
      <c r="H71" s="8">
        <v>1800</v>
      </c>
      <c r="I71" s="8"/>
      <c r="J71" s="2"/>
      <c r="K71" s="2"/>
      <c r="L71" s="43">
        <f>SUM(F71:K71)</f>
        <v>1800</v>
      </c>
    </row>
    <row r="72" spans="1:12" x14ac:dyDescent="0.3">
      <c r="A72" s="29">
        <v>71</v>
      </c>
      <c r="B72" s="26" t="s">
        <v>733</v>
      </c>
      <c r="C72" s="26" t="s">
        <v>693</v>
      </c>
      <c r="D72" s="2"/>
      <c r="E72" s="2"/>
      <c r="F72" s="8"/>
      <c r="G72" s="8"/>
      <c r="H72" s="8"/>
      <c r="I72" s="8"/>
      <c r="J72" s="8">
        <v>1750</v>
      </c>
      <c r="K72" s="2"/>
      <c r="L72" s="43">
        <f>SUM(F72:K72)</f>
        <v>1750</v>
      </c>
    </row>
    <row r="73" spans="1:12" x14ac:dyDescent="0.3">
      <c r="A73" s="29">
        <v>72</v>
      </c>
      <c r="B73" s="40" t="s">
        <v>1067</v>
      </c>
      <c r="C73" s="40" t="s">
        <v>23</v>
      </c>
      <c r="D73" s="42"/>
      <c r="E73" s="42"/>
      <c r="F73" s="42"/>
      <c r="G73" s="42"/>
      <c r="H73" s="42"/>
      <c r="I73" s="42"/>
      <c r="J73" s="42"/>
      <c r="K73" s="41">
        <v>1750</v>
      </c>
      <c r="L73" s="44">
        <v>1750</v>
      </c>
    </row>
    <row r="74" spans="1:12" x14ac:dyDescent="0.3">
      <c r="A74" s="29">
        <v>73</v>
      </c>
      <c r="B74" s="20" t="s">
        <v>931</v>
      </c>
      <c r="C74" s="20" t="str">
        <f ca="1">IFERROR(__xludf.DUMMYFUNCTION("""COMPUTED_VALUE"""),"REMI")</f>
        <v>REMI</v>
      </c>
      <c r="D74" s="2" t="s">
        <v>512</v>
      </c>
      <c r="E74" s="19"/>
      <c r="F74" s="8"/>
      <c r="G74" s="8"/>
      <c r="H74" s="8">
        <v>1750</v>
      </c>
      <c r="I74" s="8"/>
      <c r="J74" s="2"/>
      <c r="K74" s="2"/>
      <c r="L74" s="43">
        <f>SUM(F74:K74)</f>
        <v>1750</v>
      </c>
    </row>
    <row r="75" spans="1:12" x14ac:dyDescent="0.3">
      <c r="A75" s="29">
        <v>74</v>
      </c>
      <c r="B75" s="14" t="s">
        <v>272</v>
      </c>
      <c r="C75" s="3" t="s">
        <v>10</v>
      </c>
      <c r="D75" s="2"/>
      <c r="E75" s="2"/>
      <c r="F75" s="8"/>
      <c r="G75" s="11">
        <v>1750</v>
      </c>
      <c r="H75" s="8"/>
      <c r="I75" s="8"/>
      <c r="J75" s="2"/>
      <c r="K75" s="2"/>
      <c r="L75" s="43">
        <f>SUM(F75:K75)</f>
        <v>1750</v>
      </c>
    </row>
    <row r="76" spans="1:12" x14ac:dyDescent="0.3">
      <c r="A76" s="29">
        <v>75</v>
      </c>
      <c r="B76" s="14" t="s">
        <v>612</v>
      </c>
      <c r="C76" s="14" t="s">
        <v>8</v>
      </c>
      <c r="D76" s="2"/>
      <c r="E76" s="2"/>
      <c r="F76" s="8"/>
      <c r="G76" s="8"/>
      <c r="H76" s="8"/>
      <c r="I76" s="30">
        <v>1700</v>
      </c>
      <c r="J76" s="2"/>
      <c r="K76" s="2"/>
      <c r="L76" s="43">
        <f>SUM(F76:K76)</f>
        <v>1700</v>
      </c>
    </row>
    <row r="77" spans="1:12" x14ac:dyDescent="0.3">
      <c r="A77" s="29">
        <v>76</v>
      </c>
      <c r="B77" s="40" t="s">
        <v>1068</v>
      </c>
      <c r="C77" s="40" t="s">
        <v>1069</v>
      </c>
      <c r="D77" s="42"/>
      <c r="E77" s="42"/>
      <c r="F77" s="42"/>
      <c r="G77" s="42"/>
      <c r="H77" s="42"/>
      <c r="I77" s="42"/>
      <c r="J77" s="42"/>
      <c r="K77" s="41">
        <v>1700</v>
      </c>
      <c r="L77" s="44">
        <v>1700</v>
      </c>
    </row>
    <row r="78" spans="1:12" x14ac:dyDescent="0.3">
      <c r="A78" s="29">
        <v>77</v>
      </c>
      <c r="B78" s="26" t="s">
        <v>734</v>
      </c>
      <c r="C78" s="26" t="s">
        <v>735</v>
      </c>
      <c r="D78" s="2"/>
      <c r="E78" s="2"/>
      <c r="F78" s="8"/>
      <c r="G78" s="8"/>
      <c r="H78" s="8"/>
      <c r="I78" s="8"/>
      <c r="J78" s="8">
        <v>1700</v>
      </c>
      <c r="K78" s="2"/>
      <c r="L78" s="43">
        <f>SUM(F78:K78)</f>
        <v>1700</v>
      </c>
    </row>
    <row r="79" spans="1:12" x14ac:dyDescent="0.3">
      <c r="A79" s="29">
        <v>78</v>
      </c>
      <c r="B79" s="40" t="s">
        <v>1070</v>
      </c>
      <c r="C79" s="40" t="s">
        <v>146</v>
      </c>
      <c r="D79" s="42"/>
      <c r="E79" s="42"/>
      <c r="F79" s="42"/>
      <c r="G79" s="42"/>
      <c r="H79" s="42"/>
      <c r="I79" s="42"/>
      <c r="J79" s="42"/>
      <c r="K79" s="41">
        <v>1650</v>
      </c>
      <c r="L79" s="44">
        <v>1650</v>
      </c>
    </row>
    <row r="80" spans="1:12" x14ac:dyDescent="0.3">
      <c r="A80" s="29">
        <v>79</v>
      </c>
      <c r="B80" s="20" t="s">
        <v>925</v>
      </c>
      <c r="C80" s="20" t="str">
        <f ca="1">IFERROR(__xludf.DUMMYFUNCTION("""COMPUTED_VALUE"""),"CLEMENT")</f>
        <v>CLEMENT</v>
      </c>
      <c r="D80" s="19" t="s">
        <v>512</v>
      </c>
      <c r="E80" s="19"/>
      <c r="F80" s="8"/>
      <c r="G80" s="8"/>
      <c r="H80" s="8">
        <v>1650</v>
      </c>
      <c r="I80" s="8"/>
      <c r="J80" s="2"/>
      <c r="K80" s="2"/>
      <c r="L80" s="43">
        <f>SUM(F80:K80)</f>
        <v>1650</v>
      </c>
    </row>
    <row r="81" spans="1:12" x14ac:dyDescent="0.3">
      <c r="A81" s="29">
        <v>80</v>
      </c>
      <c r="B81" s="26" t="s">
        <v>736</v>
      </c>
      <c r="C81" s="26" t="s">
        <v>737</v>
      </c>
      <c r="D81" s="2"/>
      <c r="E81" s="2"/>
      <c r="F81" s="8"/>
      <c r="G81" s="8"/>
      <c r="H81" s="8"/>
      <c r="I81" s="8"/>
      <c r="J81" s="8">
        <v>1650</v>
      </c>
      <c r="K81" s="2"/>
      <c r="L81" s="43">
        <f>SUM(F81:K81)</f>
        <v>1650</v>
      </c>
    </row>
    <row r="82" spans="1:12" x14ac:dyDescent="0.3">
      <c r="A82" s="29">
        <v>81</v>
      </c>
      <c r="B82" s="14" t="s">
        <v>613</v>
      </c>
      <c r="C82" s="14" t="s">
        <v>614</v>
      </c>
      <c r="D82" s="2"/>
      <c r="E82" s="2"/>
      <c r="F82" s="8"/>
      <c r="G82" s="8"/>
      <c r="H82" s="8"/>
      <c r="I82" s="30">
        <v>1650</v>
      </c>
      <c r="J82" s="2"/>
      <c r="K82" s="2"/>
      <c r="L82" s="43">
        <f>SUM(F82:K82)</f>
        <v>1650</v>
      </c>
    </row>
    <row r="83" spans="1:12" x14ac:dyDescent="0.3">
      <c r="A83" s="29">
        <v>82</v>
      </c>
      <c r="B83" s="14" t="s">
        <v>277</v>
      </c>
      <c r="C83" s="3" t="s">
        <v>6</v>
      </c>
      <c r="D83" s="2"/>
      <c r="E83" s="2"/>
      <c r="F83" s="8"/>
      <c r="G83" s="11">
        <v>1650</v>
      </c>
      <c r="H83" s="8"/>
      <c r="I83" s="8"/>
      <c r="J83" s="2"/>
      <c r="K83" s="2"/>
      <c r="L83" s="43">
        <f>SUM(F83:K83)</f>
        <v>1650</v>
      </c>
    </row>
    <row r="84" spans="1:12" x14ac:dyDescent="0.3">
      <c r="A84" s="29">
        <v>83</v>
      </c>
      <c r="B84" s="40" t="s">
        <v>1071</v>
      </c>
      <c r="C84" s="40" t="s">
        <v>180</v>
      </c>
      <c r="D84" s="42"/>
      <c r="E84" s="42"/>
      <c r="F84" s="42"/>
      <c r="G84" s="42"/>
      <c r="H84" s="42"/>
      <c r="I84" s="42"/>
      <c r="J84" s="42"/>
      <c r="K84" s="41">
        <v>1600</v>
      </c>
      <c r="L84" s="44">
        <v>1600</v>
      </c>
    </row>
    <row r="85" spans="1:12" x14ac:dyDescent="0.3">
      <c r="A85" s="29">
        <v>84</v>
      </c>
      <c r="B85" s="26" t="s">
        <v>738</v>
      </c>
      <c r="C85" s="26" t="s">
        <v>162</v>
      </c>
      <c r="D85" s="2"/>
      <c r="E85" s="2"/>
      <c r="F85" s="8"/>
      <c r="G85" s="8"/>
      <c r="H85" s="8"/>
      <c r="I85" s="8"/>
      <c r="J85" s="8">
        <v>1600</v>
      </c>
      <c r="K85" s="2"/>
      <c r="L85" s="43">
        <f>SUM(F85:K85)</f>
        <v>1600</v>
      </c>
    </row>
    <row r="86" spans="1:12" x14ac:dyDescent="0.3">
      <c r="A86" s="29">
        <v>85</v>
      </c>
      <c r="B86" s="14" t="s">
        <v>615</v>
      </c>
      <c r="C86" s="14" t="s">
        <v>1</v>
      </c>
      <c r="D86" s="2"/>
      <c r="E86" s="2"/>
      <c r="F86" s="8"/>
      <c r="G86" s="8"/>
      <c r="H86" s="8"/>
      <c r="I86" s="30">
        <v>1600</v>
      </c>
      <c r="J86" s="2"/>
      <c r="K86" s="2"/>
      <c r="L86" s="43">
        <f>SUM(F86:K86)</f>
        <v>1600</v>
      </c>
    </row>
    <row r="87" spans="1:12" x14ac:dyDescent="0.3">
      <c r="A87" s="29">
        <v>86</v>
      </c>
      <c r="B87" s="14" t="s">
        <v>279</v>
      </c>
      <c r="C87" s="14" t="s">
        <v>151</v>
      </c>
      <c r="D87" s="14" t="s">
        <v>391</v>
      </c>
      <c r="E87" s="2"/>
      <c r="F87" s="11">
        <v>1600</v>
      </c>
      <c r="G87" s="8"/>
      <c r="H87" s="8"/>
      <c r="I87" s="8"/>
      <c r="J87" s="2"/>
      <c r="K87" s="2"/>
      <c r="L87" s="43">
        <f>SUM(F87:K87)</f>
        <v>1600</v>
      </c>
    </row>
    <row r="88" spans="1:12" x14ac:dyDescent="0.3">
      <c r="A88" s="29">
        <v>87</v>
      </c>
      <c r="B88" s="14" t="s">
        <v>658</v>
      </c>
      <c r="C88" s="14" t="s">
        <v>604</v>
      </c>
      <c r="D88" s="2"/>
      <c r="E88" s="2"/>
      <c r="F88" s="8"/>
      <c r="G88" s="8"/>
      <c r="H88" s="8"/>
      <c r="I88" s="30">
        <v>1555</v>
      </c>
      <c r="J88" s="2"/>
      <c r="K88" s="2"/>
      <c r="L88" s="43">
        <f>SUM(F88:K88)</f>
        <v>1555</v>
      </c>
    </row>
    <row r="89" spans="1:12" x14ac:dyDescent="0.3">
      <c r="A89" s="29">
        <v>88</v>
      </c>
      <c r="B89" s="26" t="s">
        <v>739</v>
      </c>
      <c r="C89" s="26" t="s">
        <v>740</v>
      </c>
      <c r="D89" s="2"/>
      <c r="E89" s="2"/>
      <c r="F89" s="8"/>
      <c r="G89" s="8"/>
      <c r="H89" s="8"/>
      <c r="I89" s="8"/>
      <c r="J89" s="8">
        <v>1555</v>
      </c>
      <c r="K89" s="2"/>
      <c r="L89" s="43">
        <f>SUM(F89:K89)</f>
        <v>1555</v>
      </c>
    </row>
    <row r="90" spans="1:12" x14ac:dyDescent="0.3">
      <c r="A90" s="29">
        <v>89</v>
      </c>
      <c r="B90" s="14" t="s">
        <v>280</v>
      </c>
      <c r="C90" s="14" t="s">
        <v>21</v>
      </c>
      <c r="D90" s="14" t="s">
        <v>445</v>
      </c>
      <c r="E90" s="14" t="s">
        <v>437</v>
      </c>
      <c r="F90" s="11">
        <v>1550</v>
      </c>
      <c r="G90" s="8"/>
      <c r="H90" s="8"/>
      <c r="I90" s="8"/>
      <c r="J90" s="2"/>
      <c r="K90" s="2"/>
      <c r="L90" s="43">
        <f>SUM(F90:K90)</f>
        <v>1550</v>
      </c>
    </row>
    <row r="91" spans="1:12" x14ac:dyDescent="0.3">
      <c r="A91" s="29">
        <v>90</v>
      </c>
      <c r="B91" s="14" t="s">
        <v>659</v>
      </c>
      <c r="C91" s="14" t="s">
        <v>164</v>
      </c>
      <c r="D91" s="2"/>
      <c r="E91" s="2"/>
      <c r="F91" s="8"/>
      <c r="G91" s="8"/>
      <c r="H91" s="8"/>
      <c r="I91" s="30">
        <v>1550</v>
      </c>
      <c r="J91" s="2"/>
      <c r="K91" s="2"/>
      <c r="L91" s="43">
        <f>SUM(F91:K91)</f>
        <v>1550</v>
      </c>
    </row>
    <row r="92" spans="1:12" x14ac:dyDescent="0.3">
      <c r="A92" s="29">
        <v>91</v>
      </c>
      <c r="B92" s="20" t="s">
        <v>946</v>
      </c>
      <c r="C92" s="20" t="str">
        <f ca="1">IFERROR(__xludf.DUMMYFUNCTION("""COMPUTED_VALUE"""),"GUILLAUME")</f>
        <v>GUILLAUME</v>
      </c>
      <c r="D92" s="2" t="s">
        <v>512</v>
      </c>
      <c r="E92" s="19"/>
      <c r="F92" s="8"/>
      <c r="G92" s="8"/>
      <c r="H92" s="8">
        <v>1550</v>
      </c>
      <c r="I92" s="8"/>
      <c r="J92" s="2"/>
      <c r="K92" s="2"/>
      <c r="L92" s="43">
        <f>SUM(F92:K92)</f>
        <v>1550</v>
      </c>
    </row>
    <row r="93" spans="1:12" x14ac:dyDescent="0.3">
      <c r="A93" s="29">
        <v>92</v>
      </c>
      <c r="B93" s="26" t="s">
        <v>741</v>
      </c>
      <c r="C93" s="26" t="s">
        <v>700</v>
      </c>
      <c r="D93" s="2"/>
      <c r="E93" s="2"/>
      <c r="F93" s="8"/>
      <c r="G93" s="8"/>
      <c r="H93" s="8"/>
      <c r="I93" s="8"/>
      <c r="J93" s="8">
        <v>1550</v>
      </c>
      <c r="K93" s="2"/>
      <c r="L93" s="43">
        <f>SUM(F93:K93)</f>
        <v>1550</v>
      </c>
    </row>
    <row r="94" spans="1:12" x14ac:dyDescent="0.3">
      <c r="A94" s="29">
        <v>93</v>
      </c>
      <c r="B94" s="40" t="s">
        <v>1072</v>
      </c>
      <c r="C94" s="40" t="s">
        <v>1073</v>
      </c>
      <c r="D94" s="42"/>
      <c r="E94" s="42"/>
      <c r="F94" s="42"/>
      <c r="G94" s="42"/>
      <c r="H94" s="42"/>
      <c r="I94" s="42"/>
      <c r="J94" s="42"/>
      <c r="K94" s="41">
        <v>1550</v>
      </c>
      <c r="L94" s="44">
        <v>1550</v>
      </c>
    </row>
    <row r="95" spans="1:12" x14ac:dyDescent="0.3">
      <c r="A95" s="29">
        <v>94</v>
      </c>
      <c r="B95" s="14" t="s">
        <v>281</v>
      </c>
      <c r="C95" s="14" t="s">
        <v>152</v>
      </c>
      <c r="D95" s="14" t="s">
        <v>446</v>
      </c>
      <c r="E95" s="14" t="s">
        <v>447</v>
      </c>
      <c r="F95" s="11">
        <v>1500</v>
      </c>
      <c r="G95" s="8"/>
      <c r="H95" s="8"/>
      <c r="I95" s="8"/>
      <c r="J95" s="2"/>
      <c r="K95" s="2"/>
      <c r="L95" s="43">
        <f>SUM(F95:K95)</f>
        <v>1500</v>
      </c>
    </row>
    <row r="96" spans="1:12" x14ac:dyDescent="0.3">
      <c r="A96" s="29">
        <v>95</v>
      </c>
      <c r="B96" s="40" t="s">
        <v>1074</v>
      </c>
      <c r="C96" s="40" t="s">
        <v>1075</v>
      </c>
      <c r="D96" s="42"/>
      <c r="E96" s="42"/>
      <c r="F96" s="42"/>
      <c r="G96" s="42"/>
      <c r="H96" s="42"/>
      <c r="I96" s="42"/>
      <c r="J96" s="42"/>
      <c r="K96" s="41">
        <v>1500</v>
      </c>
      <c r="L96" s="44">
        <v>1500</v>
      </c>
    </row>
    <row r="97" spans="1:12" x14ac:dyDescent="0.3">
      <c r="A97" s="29">
        <v>96</v>
      </c>
      <c r="B97" s="26" t="s">
        <v>742</v>
      </c>
      <c r="C97" s="26" t="s">
        <v>743</v>
      </c>
      <c r="D97" s="2"/>
      <c r="E97" s="2"/>
      <c r="F97" s="8"/>
      <c r="G97" s="8"/>
      <c r="H97" s="8"/>
      <c r="I97" s="8"/>
      <c r="J97" s="8">
        <v>1500</v>
      </c>
      <c r="K97" s="2"/>
      <c r="L97" s="43">
        <f>SUM(F97:K97)</f>
        <v>1500</v>
      </c>
    </row>
    <row r="98" spans="1:12" x14ac:dyDescent="0.3">
      <c r="A98" s="29">
        <v>97</v>
      </c>
      <c r="B98" s="14" t="s">
        <v>616</v>
      </c>
      <c r="C98" s="14" t="s">
        <v>17</v>
      </c>
      <c r="D98" s="2"/>
      <c r="E98" s="2"/>
      <c r="F98" s="8"/>
      <c r="G98" s="8"/>
      <c r="H98" s="8"/>
      <c r="I98" s="30">
        <v>1500</v>
      </c>
      <c r="J98" s="2"/>
      <c r="K98" s="2"/>
      <c r="L98" s="43">
        <f>SUM(F98:K98)</f>
        <v>1500</v>
      </c>
    </row>
    <row r="99" spans="1:12" x14ac:dyDescent="0.3">
      <c r="A99" s="29">
        <v>98</v>
      </c>
      <c r="B99" s="14" t="s">
        <v>282</v>
      </c>
      <c r="C99" s="3" t="s">
        <v>14</v>
      </c>
      <c r="D99" s="2"/>
      <c r="E99" s="2"/>
      <c r="F99" s="8"/>
      <c r="G99" s="11">
        <v>1500</v>
      </c>
      <c r="H99" s="8"/>
      <c r="I99" s="8"/>
      <c r="J99" s="2"/>
      <c r="K99" s="2"/>
      <c r="L99" s="43">
        <f>SUM(F99:K99)</f>
        <v>1500</v>
      </c>
    </row>
    <row r="100" spans="1:12" x14ac:dyDescent="0.3">
      <c r="A100" s="29">
        <v>99</v>
      </c>
      <c r="B100" s="20" t="s">
        <v>941</v>
      </c>
      <c r="C100" s="20" t="str">
        <f ca="1">IFERROR(__xludf.DUMMYFUNCTION("""COMPUTED_VALUE"""),"NICOLAS")</f>
        <v>NICOLAS</v>
      </c>
      <c r="D100" s="19" t="s">
        <v>521</v>
      </c>
      <c r="E100" s="19" t="s">
        <v>427</v>
      </c>
      <c r="F100" s="8"/>
      <c r="G100" s="8"/>
      <c r="H100" s="8">
        <v>1500</v>
      </c>
      <c r="I100" s="8"/>
      <c r="J100" s="2"/>
      <c r="K100" s="2"/>
      <c r="L100" s="43">
        <f>SUM(F100:K100)</f>
        <v>1500</v>
      </c>
    </row>
    <row r="101" spans="1:12" x14ac:dyDescent="0.3">
      <c r="A101" s="29">
        <v>100</v>
      </c>
      <c r="B101" s="14" t="s">
        <v>283</v>
      </c>
      <c r="C101" s="14" t="s">
        <v>153</v>
      </c>
      <c r="D101" s="14" t="s">
        <v>448</v>
      </c>
      <c r="E101" s="14" t="s">
        <v>437</v>
      </c>
      <c r="F101" s="11">
        <v>1490</v>
      </c>
      <c r="G101" s="8"/>
      <c r="H101" s="8"/>
      <c r="I101" s="8"/>
      <c r="J101" s="2"/>
      <c r="K101" s="2"/>
      <c r="L101" s="43">
        <f>SUM(F101:K101)</f>
        <v>1490</v>
      </c>
    </row>
    <row r="102" spans="1:12" x14ac:dyDescent="0.3">
      <c r="A102" s="29">
        <v>101</v>
      </c>
      <c r="B102" s="40" t="s">
        <v>1076</v>
      </c>
      <c r="C102" s="40" t="s">
        <v>1077</v>
      </c>
      <c r="D102" s="42"/>
      <c r="E102" s="42"/>
      <c r="F102" s="42"/>
      <c r="G102" s="42"/>
      <c r="H102" s="42"/>
      <c r="I102" s="42"/>
      <c r="J102" s="42"/>
      <c r="K102" s="41">
        <v>1490</v>
      </c>
      <c r="L102" s="44">
        <v>1490</v>
      </c>
    </row>
    <row r="103" spans="1:12" x14ac:dyDescent="0.3">
      <c r="A103" s="29">
        <v>102</v>
      </c>
      <c r="B103" s="26" t="s">
        <v>744</v>
      </c>
      <c r="C103" s="26" t="s">
        <v>745</v>
      </c>
      <c r="D103" s="2"/>
      <c r="E103" s="2"/>
      <c r="F103" s="8"/>
      <c r="G103" s="8"/>
      <c r="H103" s="8"/>
      <c r="I103" s="8"/>
      <c r="J103" s="8">
        <v>1490</v>
      </c>
      <c r="K103" s="2"/>
      <c r="L103" s="43">
        <f>SUM(F103:K103)</f>
        <v>1490</v>
      </c>
    </row>
    <row r="104" spans="1:12" x14ac:dyDescent="0.3">
      <c r="A104" s="29">
        <v>103</v>
      </c>
      <c r="B104" s="14" t="s">
        <v>284</v>
      </c>
      <c r="C104" s="3" t="s">
        <v>15</v>
      </c>
      <c r="D104" s="2"/>
      <c r="E104" s="2"/>
      <c r="F104" s="8"/>
      <c r="G104" s="11">
        <v>1490</v>
      </c>
      <c r="H104" s="8"/>
      <c r="I104" s="8"/>
      <c r="J104" s="2"/>
      <c r="K104" s="2"/>
      <c r="L104" s="43">
        <f>SUM(F104:K104)</f>
        <v>1490</v>
      </c>
    </row>
    <row r="105" spans="1:12" x14ac:dyDescent="0.3">
      <c r="A105" s="29">
        <v>104</v>
      </c>
      <c r="B105" s="20" t="s">
        <v>935</v>
      </c>
      <c r="C105" s="20" t="str">
        <f ca="1">IFERROR(__xludf.DUMMYFUNCTION("""COMPUTED_VALUE"""),"MICKAEL")</f>
        <v>MICKAEL</v>
      </c>
      <c r="D105" s="2" t="s">
        <v>512</v>
      </c>
      <c r="E105" s="19"/>
      <c r="F105" s="8"/>
      <c r="G105" s="8"/>
      <c r="H105" s="8">
        <v>1490</v>
      </c>
      <c r="I105" s="8"/>
      <c r="J105" s="2"/>
      <c r="K105" s="2"/>
      <c r="L105" s="43">
        <f>SUM(F105:K105)</f>
        <v>1490</v>
      </c>
    </row>
    <row r="106" spans="1:12" x14ac:dyDescent="0.3">
      <c r="A106" s="29">
        <v>105</v>
      </c>
      <c r="B106" s="26" t="s">
        <v>966</v>
      </c>
      <c r="C106" s="26" t="s">
        <v>746</v>
      </c>
      <c r="D106" s="2"/>
      <c r="E106" s="2"/>
      <c r="F106" s="8"/>
      <c r="G106" s="8"/>
      <c r="H106" s="8"/>
      <c r="I106" s="8"/>
      <c r="J106" s="8">
        <v>1480</v>
      </c>
      <c r="K106" s="2"/>
      <c r="L106" s="43">
        <f>SUM(F106:K106)</f>
        <v>1480</v>
      </c>
    </row>
    <row r="107" spans="1:12" x14ac:dyDescent="0.3">
      <c r="A107" s="29">
        <v>106</v>
      </c>
      <c r="B107" s="14" t="s">
        <v>617</v>
      </c>
      <c r="C107" s="14" t="s">
        <v>23</v>
      </c>
      <c r="D107" s="2"/>
      <c r="E107" s="2"/>
      <c r="F107" s="8"/>
      <c r="G107" s="8"/>
      <c r="H107" s="8"/>
      <c r="I107" s="30">
        <v>1480</v>
      </c>
      <c r="J107" s="2"/>
      <c r="K107" s="2"/>
      <c r="L107" s="43">
        <f>SUM(F107:K107)</f>
        <v>1480</v>
      </c>
    </row>
    <row r="108" spans="1:12" x14ac:dyDescent="0.3">
      <c r="A108" s="29">
        <v>107</v>
      </c>
      <c r="B108" s="14" t="s">
        <v>285</v>
      </c>
      <c r="C108" s="3" t="s">
        <v>16</v>
      </c>
      <c r="D108" s="2"/>
      <c r="E108" s="2"/>
      <c r="F108" s="8"/>
      <c r="G108" s="11">
        <v>1480</v>
      </c>
      <c r="H108" s="8"/>
      <c r="I108" s="8"/>
      <c r="J108" s="2"/>
      <c r="K108" s="2"/>
      <c r="L108" s="43">
        <f>SUM(F108:K108)</f>
        <v>1480</v>
      </c>
    </row>
    <row r="109" spans="1:12" x14ac:dyDescent="0.3">
      <c r="A109" s="29">
        <v>108</v>
      </c>
      <c r="B109" s="40" t="s">
        <v>1078</v>
      </c>
      <c r="C109" s="40" t="s">
        <v>3</v>
      </c>
      <c r="D109" s="42"/>
      <c r="E109" s="42"/>
      <c r="F109" s="42"/>
      <c r="G109" s="42"/>
      <c r="H109" s="42"/>
      <c r="I109" s="42"/>
      <c r="J109" s="42"/>
      <c r="K109" s="41">
        <v>1480</v>
      </c>
      <c r="L109" s="44">
        <v>1480</v>
      </c>
    </row>
    <row r="110" spans="1:12" x14ac:dyDescent="0.3">
      <c r="A110" s="29">
        <v>109</v>
      </c>
      <c r="B110" s="14" t="s">
        <v>618</v>
      </c>
      <c r="C110" s="14" t="s">
        <v>619</v>
      </c>
      <c r="D110" s="2"/>
      <c r="E110" s="2"/>
      <c r="F110" s="8"/>
      <c r="G110" s="8"/>
      <c r="H110" s="8"/>
      <c r="I110" s="30">
        <v>1470</v>
      </c>
      <c r="J110" s="2"/>
      <c r="K110" s="2"/>
      <c r="L110" s="43">
        <f>SUM(F110:K110)</f>
        <v>1470</v>
      </c>
    </row>
    <row r="111" spans="1:12" x14ac:dyDescent="0.3">
      <c r="A111" s="29">
        <v>110</v>
      </c>
      <c r="B111" s="14" t="s">
        <v>287</v>
      </c>
      <c r="C111" s="14" t="s">
        <v>151</v>
      </c>
      <c r="D111" s="2" t="s">
        <v>391</v>
      </c>
      <c r="E111" s="2"/>
      <c r="F111" s="11">
        <v>1470</v>
      </c>
      <c r="G111" s="8"/>
      <c r="H111" s="8"/>
      <c r="I111" s="8"/>
      <c r="J111" s="2"/>
      <c r="K111" s="2"/>
      <c r="L111" s="43">
        <f>SUM(F111:K111)</f>
        <v>1470</v>
      </c>
    </row>
    <row r="112" spans="1:12" x14ac:dyDescent="0.3">
      <c r="A112" s="29">
        <v>111</v>
      </c>
      <c r="B112" s="14" t="s">
        <v>288</v>
      </c>
      <c r="C112" s="3" t="s">
        <v>17</v>
      </c>
      <c r="D112" s="2"/>
      <c r="E112" s="2"/>
      <c r="F112" s="8"/>
      <c r="G112" s="11">
        <v>1470</v>
      </c>
      <c r="H112" s="8"/>
      <c r="I112" s="8"/>
      <c r="J112" s="2"/>
      <c r="K112" s="2"/>
      <c r="L112" s="43">
        <f>SUM(F112:K112)</f>
        <v>1470</v>
      </c>
    </row>
    <row r="113" spans="1:12" x14ac:dyDescent="0.3">
      <c r="A113" s="29">
        <v>112</v>
      </c>
      <c r="B113" s="40" t="s">
        <v>1079</v>
      </c>
      <c r="C113" s="40" t="s">
        <v>147</v>
      </c>
      <c r="D113" s="42"/>
      <c r="E113" s="42"/>
      <c r="F113" s="42"/>
      <c r="G113" s="42"/>
      <c r="H113" s="42"/>
      <c r="I113" s="42"/>
      <c r="J113" s="42"/>
      <c r="K113" s="41">
        <v>1470</v>
      </c>
      <c r="L113" s="44">
        <v>1470</v>
      </c>
    </row>
    <row r="114" spans="1:12" x14ac:dyDescent="0.3">
      <c r="A114" s="29">
        <v>113</v>
      </c>
      <c r="B114" s="40" t="s">
        <v>1080</v>
      </c>
      <c r="C114" s="40" t="s">
        <v>1081</v>
      </c>
      <c r="D114" s="42"/>
      <c r="E114" s="42"/>
      <c r="F114" s="42"/>
      <c r="G114" s="42"/>
      <c r="H114" s="42"/>
      <c r="I114" s="42"/>
      <c r="J114" s="42"/>
      <c r="K114" s="41">
        <v>1460</v>
      </c>
      <c r="L114" s="44">
        <v>1460</v>
      </c>
    </row>
    <row r="115" spans="1:12" x14ac:dyDescent="0.3">
      <c r="A115" s="29">
        <v>114</v>
      </c>
      <c r="B115" s="20" t="s">
        <v>933</v>
      </c>
      <c r="C115" s="20" t="str">
        <f ca="1">IFERROR(__xludf.DUMMYFUNCTION("""COMPUTED_VALUE"""),"ANTOINE")</f>
        <v>ANTOINE</v>
      </c>
      <c r="D115" s="2" t="s">
        <v>512</v>
      </c>
      <c r="E115" s="19"/>
      <c r="F115" s="8"/>
      <c r="G115" s="8"/>
      <c r="H115" s="8">
        <v>1460</v>
      </c>
      <c r="I115" s="8"/>
      <c r="J115" s="2"/>
      <c r="K115" s="2"/>
      <c r="L115" s="43">
        <f>SUM(F115:K115)</f>
        <v>1460</v>
      </c>
    </row>
    <row r="116" spans="1:12" x14ac:dyDescent="0.3">
      <c r="A116" s="29">
        <v>115</v>
      </c>
      <c r="B116" s="14" t="s">
        <v>289</v>
      </c>
      <c r="C116" s="14" t="s">
        <v>0</v>
      </c>
      <c r="D116" s="2" t="s">
        <v>391</v>
      </c>
      <c r="E116" s="2"/>
      <c r="F116" s="11">
        <v>1460</v>
      </c>
      <c r="G116" s="8"/>
      <c r="H116" s="8"/>
      <c r="I116" s="8"/>
      <c r="J116" s="2"/>
      <c r="K116" s="2"/>
      <c r="L116" s="43">
        <f>SUM(F116:K116)</f>
        <v>1460</v>
      </c>
    </row>
    <row r="117" spans="1:12" x14ac:dyDescent="0.3">
      <c r="A117" s="29">
        <v>116</v>
      </c>
      <c r="B117" s="14" t="s">
        <v>290</v>
      </c>
      <c r="C117" s="3" t="s">
        <v>18</v>
      </c>
      <c r="D117" s="2"/>
      <c r="E117" s="2"/>
      <c r="F117" s="8"/>
      <c r="G117" s="11">
        <v>1460</v>
      </c>
      <c r="H117" s="8"/>
      <c r="I117" s="8"/>
      <c r="J117" s="2"/>
      <c r="K117" s="2"/>
      <c r="L117" s="43">
        <f>SUM(F117:K117)</f>
        <v>1460</v>
      </c>
    </row>
    <row r="118" spans="1:12" x14ac:dyDescent="0.3">
      <c r="A118" s="29">
        <v>117</v>
      </c>
      <c r="B118" s="26" t="s">
        <v>747</v>
      </c>
      <c r="C118" s="26" t="s">
        <v>22</v>
      </c>
      <c r="D118" s="2"/>
      <c r="E118" s="2"/>
      <c r="F118" s="8"/>
      <c r="G118" s="8"/>
      <c r="H118" s="8"/>
      <c r="I118" s="8"/>
      <c r="J118" s="8">
        <v>1460</v>
      </c>
      <c r="K118" s="2"/>
      <c r="L118" s="43">
        <f>SUM(F118:K118)</f>
        <v>1460</v>
      </c>
    </row>
    <row r="119" spans="1:12" x14ac:dyDescent="0.3">
      <c r="A119" s="29">
        <v>118</v>
      </c>
      <c r="B119" s="20" t="s">
        <v>928</v>
      </c>
      <c r="C119" s="20" t="str">
        <f ca="1">IFERROR(__xludf.DUMMYFUNCTION("""COMPUTED_VALUE"""),"PIERRE")</f>
        <v>PIERRE</v>
      </c>
      <c r="D119" s="2" t="s">
        <v>522</v>
      </c>
      <c r="E119" s="19" t="s">
        <v>427</v>
      </c>
      <c r="F119" s="8"/>
      <c r="G119" s="8"/>
      <c r="H119" s="8">
        <v>1450</v>
      </c>
      <c r="I119" s="8"/>
      <c r="J119" s="2"/>
      <c r="K119" s="2"/>
      <c r="L119" s="43">
        <f>SUM(F119:K119)</f>
        <v>1450</v>
      </c>
    </row>
    <row r="120" spans="1:12" x14ac:dyDescent="0.3">
      <c r="A120" s="29">
        <v>119</v>
      </c>
      <c r="B120" s="14" t="s">
        <v>620</v>
      </c>
      <c r="C120" s="14" t="s">
        <v>621</v>
      </c>
      <c r="D120" s="2"/>
      <c r="E120" s="2"/>
      <c r="F120" s="8"/>
      <c r="G120" s="8"/>
      <c r="H120" s="8"/>
      <c r="I120" s="30">
        <v>1450</v>
      </c>
      <c r="J120" s="2"/>
      <c r="K120" s="2"/>
      <c r="L120" s="43">
        <f>SUM(F120:K120)</f>
        <v>1450</v>
      </c>
    </row>
    <row r="121" spans="1:12" x14ac:dyDescent="0.3">
      <c r="A121" s="29">
        <v>120</v>
      </c>
      <c r="B121" s="14" t="s">
        <v>291</v>
      </c>
      <c r="C121" s="14" t="s">
        <v>155</v>
      </c>
      <c r="D121" s="14" t="s">
        <v>455</v>
      </c>
      <c r="E121" s="14" t="s">
        <v>437</v>
      </c>
      <c r="F121" s="11">
        <v>1450</v>
      </c>
      <c r="G121" s="8"/>
      <c r="H121" s="8"/>
      <c r="I121" s="8"/>
      <c r="J121" s="2"/>
      <c r="K121" s="2"/>
      <c r="L121" s="43">
        <f>SUM(F121:K121)</f>
        <v>1450</v>
      </c>
    </row>
    <row r="122" spans="1:12" x14ac:dyDescent="0.3">
      <c r="A122" s="29">
        <v>121</v>
      </c>
      <c r="B122" s="26" t="s">
        <v>748</v>
      </c>
      <c r="C122" s="26" t="s">
        <v>749</v>
      </c>
      <c r="D122" s="2"/>
      <c r="E122" s="2"/>
      <c r="F122" s="8"/>
      <c r="G122" s="8"/>
      <c r="H122" s="8"/>
      <c r="I122" s="8"/>
      <c r="J122" s="8">
        <v>1450</v>
      </c>
      <c r="K122" s="2"/>
      <c r="L122" s="43">
        <f>SUM(F122:K122)</f>
        <v>1450</v>
      </c>
    </row>
    <row r="123" spans="1:12" x14ac:dyDescent="0.3">
      <c r="A123" s="29">
        <v>122</v>
      </c>
      <c r="B123" s="40" t="s">
        <v>1082</v>
      </c>
      <c r="C123" s="40" t="s">
        <v>1083</v>
      </c>
      <c r="D123" s="42"/>
      <c r="E123" s="42"/>
      <c r="F123" s="42"/>
      <c r="G123" s="42"/>
      <c r="H123" s="42"/>
      <c r="I123" s="42"/>
      <c r="J123" s="42"/>
      <c r="K123" s="41">
        <v>1450</v>
      </c>
      <c r="L123" s="44">
        <v>1450</v>
      </c>
    </row>
    <row r="124" spans="1:12" x14ac:dyDescent="0.3">
      <c r="A124" s="29">
        <v>123</v>
      </c>
      <c r="B124" s="14" t="s">
        <v>19</v>
      </c>
      <c r="C124" s="3" t="s">
        <v>20</v>
      </c>
      <c r="D124" s="2"/>
      <c r="E124" s="2"/>
      <c r="F124" s="8"/>
      <c r="G124" s="11">
        <v>1450</v>
      </c>
      <c r="H124" s="8"/>
      <c r="I124" s="8"/>
      <c r="J124" s="2"/>
      <c r="K124" s="2"/>
      <c r="L124" s="43">
        <f>SUM(F124:K124)</f>
        <v>1450</v>
      </c>
    </row>
    <row r="125" spans="1:12" x14ac:dyDescent="0.3">
      <c r="A125" s="29">
        <v>124</v>
      </c>
      <c r="B125" s="14" t="s">
        <v>292</v>
      </c>
      <c r="C125" s="3" t="s">
        <v>0</v>
      </c>
      <c r="D125" s="2"/>
      <c r="E125" s="2"/>
      <c r="F125" s="8"/>
      <c r="G125" s="11">
        <v>1440</v>
      </c>
      <c r="H125" s="8"/>
      <c r="I125" s="8"/>
      <c r="J125" s="2"/>
      <c r="K125" s="2"/>
      <c r="L125" s="43">
        <f>SUM(F125:K125)</f>
        <v>1440</v>
      </c>
    </row>
    <row r="126" spans="1:12" x14ac:dyDescent="0.3">
      <c r="A126" s="29">
        <v>125</v>
      </c>
      <c r="B126" s="14" t="s">
        <v>293</v>
      </c>
      <c r="C126" s="14" t="s">
        <v>156</v>
      </c>
      <c r="D126" s="14" t="s">
        <v>456</v>
      </c>
      <c r="E126" s="14" t="s">
        <v>437</v>
      </c>
      <c r="F126" s="11">
        <v>1440</v>
      </c>
      <c r="G126" s="8"/>
      <c r="H126" s="8"/>
      <c r="I126" s="8"/>
      <c r="J126" s="2"/>
      <c r="K126" s="2"/>
      <c r="L126" s="43">
        <f>SUM(F126:K126)</f>
        <v>1440</v>
      </c>
    </row>
    <row r="127" spans="1:12" x14ac:dyDescent="0.3">
      <c r="A127" s="29">
        <v>126</v>
      </c>
      <c r="B127" s="40" t="s">
        <v>1084</v>
      </c>
      <c r="C127" s="40" t="s">
        <v>10</v>
      </c>
      <c r="D127" s="42"/>
      <c r="E127" s="42"/>
      <c r="F127" s="42"/>
      <c r="G127" s="42"/>
      <c r="H127" s="42"/>
      <c r="I127" s="42"/>
      <c r="J127" s="42"/>
      <c r="K127" s="41">
        <v>1440</v>
      </c>
      <c r="L127" s="44">
        <v>1440</v>
      </c>
    </row>
    <row r="128" spans="1:12" x14ac:dyDescent="0.3">
      <c r="A128" s="29">
        <v>127</v>
      </c>
      <c r="B128" s="20" t="s">
        <v>945</v>
      </c>
      <c r="C128" s="20" t="str">
        <f ca="1">IFERROR(__xludf.DUMMYFUNCTION("""COMPUTED_VALUE"""),"NICOLAS")</f>
        <v>NICOLAS</v>
      </c>
      <c r="D128" s="19" t="s">
        <v>512</v>
      </c>
      <c r="E128" s="19"/>
      <c r="F128" s="8"/>
      <c r="G128" s="8"/>
      <c r="H128" s="8">
        <v>1440</v>
      </c>
      <c r="I128" s="8"/>
      <c r="J128" s="2"/>
      <c r="K128" s="2"/>
      <c r="L128" s="43">
        <f>SUM(F128:K128)</f>
        <v>1440</v>
      </c>
    </row>
    <row r="129" spans="1:12" x14ac:dyDescent="0.3">
      <c r="A129" s="29">
        <v>128</v>
      </c>
      <c r="B129" s="26" t="s">
        <v>750</v>
      </c>
      <c r="C129" s="26" t="s">
        <v>156</v>
      </c>
      <c r="D129" s="2"/>
      <c r="E129" s="2"/>
      <c r="F129" s="8"/>
      <c r="G129" s="8"/>
      <c r="H129" s="8"/>
      <c r="I129" s="8"/>
      <c r="J129" s="8">
        <v>1440</v>
      </c>
      <c r="K129" s="2"/>
      <c r="L129" s="43">
        <f>SUM(F129:K129)</f>
        <v>1440</v>
      </c>
    </row>
    <row r="130" spans="1:12" x14ac:dyDescent="0.3">
      <c r="A130" s="29">
        <v>129</v>
      </c>
      <c r="B130" s="14" t="s">
        <v>179</v>
      </c>
      <c r="C130" s="14" t="s">
        <v>622</v>
      </c>
      <c r="D130" s="2"/>
      <c r="E130" s="2"/>
      <c r="F130" s="8"/>
      <c r="G130" s="8"/>
      <c r="H130" s="8"/>
      <c r="I130" s="30">
        <v>1440</v>
      </c>
      <c r="J130" s="2"/>
      <c r="K130" s="2"/>
      <c r="L130" s="43">
        <f>SUM(F130:K130)</f>
        <v>1440</v>
      </c>
    </row>
    <row r="131" spans="1:12" x14ac:dyDescent="0.3">
      <c r="A131" s="29">
        <v>130</v>
      </c>
      <c r="B131" s="26" t="s">
        <v>966</v>
      </c>
      <c r="C131" s="26" t="s">
        <v>751</v>
      </c>
      <c r="D131" s="2"/>
      <c r="E131" s="2"/>
      <c r="F131" s="8"/>
      <c r="G131" s="8"/>
      <c r="H131" s="8"/>
      <c r="I131" s="8"/>
      <c r="J131" s="8">
        <v>1430</v>
      </c>
      <c r="K131" s="2"/>
      <c r="L131" s="43">
        <f>SUM(F131:K131)</f>
        <v>1430</v>
      </c>
    </row>
    <row r="132" spans="1:12" x14ac:dyDescent="0.3">
      <c r="A132" s="29">
        <v>131</v>
      </c>
      <c r="B132" s="20" t="s">
        <v>936</v>
      </c>
      <c r="C132" s="20" t="str">
        <f ca="1">IFERROR(__xludf.DUMMYFUNCTION("""COMPUTED_VALUE"""),"FRANÇOIS")</f>
        <v>FRANÇOIS</v>
      </c>
      <c r="D132" s="2" t="s">
        <v>512</v>
      </c>
      <c r="E132" s="19"/>
      <c r="F132" s="8"/>
      <c r="G132" s="8"/>
      <c r="H132" s="8">
        <v>1430</v>
      </c>
      <c r="I132" s="8"/>
      <c r="J132" s="2"/>
      <c r="K132" s="2"/>
      <c r="L132" s="43">
        <f>SUM(F132:K132)</f>
        <v>1430</v>
      </c>
    </row>
    <row r="133" spans="1:12" x14ac:dyDescent="0.3">
      <c r="A133" s="29">
        <v>132</v>
      </c>
      <c r="B133" s="14" t="s">
        <v>294</v>
      </c>
      <c r="C133" s="3" t="s">
        <v>22</v>
      </c>
      <c r="D133" s="2"/>
      <c r="E133" s="2"/>
      <c r="F133" s="8"/>
      <c r="G133" s="11">
        <v>1430</v>
      </c>
      <c r="H133" s="8"/>
      <c r="I133" s="8"/>
      <c r="J133" s="2"/>
      <c r="K133" s="2"/>
      <c r="L133" s="43">
        <f>SUM(F133:K133)</f>
        <v>1430</v>
      </c>
    </row>
    <row r="134" spans="1:12" x14ac:dyDescent="0.3">
      <c r="A134" s="29">
        <v>133</v>
      </c>
      <c r="B134" s="40" t="s">
        <v>1021</v>
      </c>
      <c r="C134" s="40" t="s">
        <v>1085</v>
      </c>
      <c r="D134" s="42"/>
      <c r="E134" s="42"/>
      <c r="F134" s="42"/>
      <c r="G134" s="42"/>
      <c r="H134" s="42"/>
      <c r="I134" s="42"/>
      <c r="J134" s="42"/>
      <c r="K134" s="41">
        <v>1430</v>
      </c>
      <c r="L134" s="44">
        <v>1430</v>
      </c>
    </row>
    <row r="135" spans="1:12" x14ac:dyDescent="0.3">
      <c r="A135" s="29">
        <v>134</v>
      </c>
      <c r="B135" s="14" t="s">
        <v>295</v>
      </c>
      <c r="C135" s="14" t="s">
        <v>157</v>
      </c>
      <c r="D135" s="14" t="s">
        <v>457</v>
      </c>
      <c r="E135" s="14" t="s">
        <v>437</v>
      </c>
      <c r="F135" s="11">
        <v>1430</v>
      </c>
      <c r="G135" s="8"/>
      <c r="H135" s="8"/>
      <c r="I135" s="8"/>
      <c r="J135" s="2"/>
      <c r="K135" s="2"/>
      <c r="L135" s="43">
        <f>SUM(F135:K135)</f>
        <v>1430</v>
      </c>
    </row>
    <row r="136" spans="1:12" x14ac:dyDescent="0.3">
      <c r="A136" s="29">
        <v>135</v>
      </c>
      <c r="B136" s="26" t="s">
        <v>752</v>
      </c>
      <c r="C136" s="26" t="s">
        <v>753</v>
      </c>
      <c r="D136" s="2"/>
      <c r="E136" s="2"/>
      <c r="F136" s="8"/>
      <c r="G136" s="8"/>
      <c r="H136" s="8"/>
      <c r="I136" s="8"/>
      <c r="J136" s="8">
        <v>1420</v>
      </c>
      <c r="K136" s="2"/>
      <c r="L136" s="43">
        <f>SUM(F136:K136)</f>
        <v>1420</v>
      </c>
    </row>
    <row r="137" spans="1:12" x14ac:dyDescent="0.3">
      <c r="A137" s="29">
        <v>136</v>
      </c>
      <c r="B137" s="40" t="s">
        <v>1086</v>
      </c>
      <c r="C137" s="40" t="s">
        <v>1087</v>
      </c>
      <c r="D137" s="42"/>
      <c r="E137" s="42"/>
      <c r="F137" s="42"/>
      <c r="G137" s="42"/>
      <c r="H137" s="42"/>
      <c r="I137" s="42"/>
      <c r="J137" s="42"/>
      <c r="K137" s="41">
        <v>1420</v>
      </c>
      <c r="L137" s="44">
        <v>1420</v>
      </c>
    </row>
    <row r="138" spans="1:12" x14ac:dyDescent="0.3">
      <c r="A138" s="29">
        <v>137</v>
      </c>
      <c r="B138" s="14" t="s">
        <v>296</v>
      </c>
      <c r="C138" s="3" t="s">
        <v>23</v>
      </c>
      <c r="D138" s="2"/>
      <c r="E138" s="2"/>
      <c r="F138" s="8"/>
      <c r="G138" s="11">
        <v>1420</v>
      </c>
      <c r="H138" s="8"/>
      <c r="I138" s="8"/>
      <c r="J138" s="2"/>
      <c r="K138" s="2"/>
      <c r="L138" s="43">
        <f>SUM(F138:K138)</f>
        <v>1420</v>
      </c>
    </row>
    <row r="139" spans="1:12" x14ac:dyDescent="0.3">
      <c r="A139" s="29">
        <v>138</v>
      </c>
      <c r="B139" s="14" t="s">
        <v>297</v>
      </c>
      <c r="C139" s="14" t="s">
        <v>158</v>
      </c>
      <c r="D139" s="14" t="s">
        <v>458</v>
      </c>
      <c r="E139" s="14" t="s">
        <v>437</v>
      </c>
      <c r="F139" s="11">
        <v>1420</v>
      </c>
      <c r="G139" s="8"/>
      <c r="H139" s="8"/>
      <c r="I139" s="8"/>
      <c r="J139" s="2"/>
      <c r="K139" s="2"/>
      <c r="L139" s="43">
        <f>SUM(F139:K139)</f>
        <v>1420</v>
      </c>
    </row>
    <row r="140" spans="1:12" x14ac:dyDescent="0.3">
      <c r="A140" s="29">
        <v>139</v>
      </c>
      <c r="B140" s="14" t="s">
        <v>623</v>
      </c>
      <c r="C140" s="14" t="s">
        <v>3</v>
      </c>
      <c r="D140" s="2"/>
      <c r="E140" s="2"/>
      <c r="F140" s="8"/>
      <c r="G140" s="8"/>
      <c r="H140" s="8"/>
      <c r="I140" s="30">
        <v>1410</v>
      </c>
      <c r="J140" s="2"/>
      <c r="K140" s="2"/>
      <c r="L140" s="43">
        <f>SUM(F140:K140)</f>
        <v>1410</v>
      </c>
    </row>
    <row r="141" spans="1:12" x14ac:dyDescent="0.3">
      <c r="A141" s="29">
        <v>140</v>
      </c>
      <c r="B141" s="20" t="s">
        <v>939</v>
      </c>
      <c r="C141" s="20" t="str">
        <f ca="1">IFERROR(__xludf.DUMMYFUNCTION("""COMPUTED_VALUE"""),"JÉRÉMY")</f>
        <v>JÉRÉMY</v>
      </c>
      <c r="D141" s="19" t="s">
        <v>512</v>
      </c>
      <c r="E141" s="19"/>
      <c r="F141" s="8"/>
      <c r="G141" s="8"/>
      <c r="H141" s="8">
        <v>1410</v>
      </c>
      <c r="I141" s="8"/>
      <c r="J141" s="2"/>
      <c r="K141" s="2"/>
      <c r="L141" s="43">
        <f>SUM(F141:K141)</f>
        <v>1410</v>
      </c>
    </row>
    <row r="142" spans="1:12" x14ac:dyDescent="0.3">
      <c r="A142" s="29">
        <v>141</v>
      </c>
      <c r="B142" s="40" t="s">
        <v>1088</v>
      </c>
      <c r="C142" s="40" t="s">
        <v>1089</v>
      </c>
      <c r="D142" s="42"/>
      <c r="E142" s="42"/>
      <c r="F142" s="42"/>
      <c r="G142" s="42"/>
      <c r="H142" s="42"/>
      <c r="I142" s="42"/>
      <c r="J142" s="42"/>
      <c r="K142" s="41">
        <v>1410</v>
      </c>
      <c r="L142" s="44">
        <v>1410</v>
      </c>
    </row>
    <row r="143" spans="1:12" x14ac:dyDescent="0.3">
      <c r="A143" s="29">
        <v>142</v>
      </c>
      <c r="B143" s="26" t="s">
        <v>754</v>
      </c>
      <c r="C143" s="26" t="s">
        <v>755</v>
      </c>
      <c r="D143" s="2"/>
      <c r="E143" s="2"/>
      <c r="F143" s="8"/>
      <c r="G143" s="8"/>
      <c r="H143" s="8"/>
      <c r="I143" s="8"/>
      <c r="J143" s="8">
        <v>1410</v>
      </c>
      <c r="K143" s="2"/>
      <c r="L143" s="43">
        <f>SUM(F143:K143)</f>
        <v>1410</v>
      </c>
    </row>
    <row r="144" spans="1:12" x14ac:dyDescent="0.3">
      <c r="A144" s="29">
        <v>143</v>
      </c>
      <c r="B144" s="14" t="s">
        <v>299</v>
      </c>
      <c r="C144" s="3" t="s">
        <v>26</v>
      </c>
      <c r="D144" s="2"/>
      <c r="E144" s="2"/>
      <c r="F144" s="8"/>
      <c r="G144" s="11">
        <v>1400</v>
      </c>
      <c r="H144" s="8"/>
      <c r="I144" s="8"/>
      <c r="J144" s="2"/>
      <c r="K144" s="2"/>
      <c r="L144" s="43">
        <f>SUM(F144:K144)</f>
        <v>1400</v>
      </c>
    </row>
    <row r="145" spans="1:12" x14ac:dyDescent="0.3">
      <c r="A145" s="29">
        <v>144</v>
      </c>
      <c r="B145" s="26" t="s">
        <v>756</v>
      </c>
      <c r="C145" s="26" t="s">
        <v>757</v>
      </c>
      <c r="D145" s="2"/>
      <c r="E145" s="2"/>
      <c r="F145" s="8"/>
      <c r="G145" s="8"/>
      <c r="H145" s="8"/>
      <c r="I145" s="8"/>
      <c r="J145" s="8">
        <v>1400</v>
      </c>
      <c r="K145" s="2"/>
      <c r="L145" s="43">
        <f>SUM(F145:K145)</f>
        <v>1400</v>
      </c>
    </row>
    <row r="146" spans="1:12" x14ac:dyDescent="0.3">
      <c r="A146" s="29">
        <v>145</v>
      </c>
      <c r="B146" s="20" t="s">
        <v>938</v>
      </c>
      <c r="C146" s="20" t="str">
        <f ca="1">IFERROR(__xludf.DUMMYFUNCTION("""COMPUTED_VALUE"""),"VINCENT")</f>
        <v>VINCENT</v>
      </c>
      <c r="D146" s="2" t="s">
        <v>523</v>
      </c>
      <c r="E146" s="19" t="s">
        <v>524</v>
      </c>
      <c r="F146" s="8"/>
      <c r="G146" s="8"/>
      <c r="H146" s="8">
        <v>1400</v>
      </c>
      <c r="I146" s="8"/>
      <c r="J146" s="2"/>
      <c r="K146" s="2"/>
      <c r="L146" s="43">
        <f>SUM(F146:K146)</f>
        <v>1400</v>
      </c>
    </row>
    <row r="147" spans="1:12" x14ac:dyDescent="0.3">
      <c r="A147" s="29">
        <v>146</v>
      </c>
      <c r="B147" s="40" t="s">
        <v>1090</v>
      </c>
      <c r="C147" s="40" t="s">
        <v>151</v>
      </c>
      <c r="D147" s="42"/>
      <c r="E147" s="42"/>
      <c r="F147" s="42"/>
      <c r="G147" s="42"/>
      <c r="H147" s="42"/>
      <c r="I147" s="42"/>
      <c r="J147" s="42"/>
      <c r="K147" s="41">
        <v>1400</v>
      </c>
      <c r="L147" s="44">
        <v>1400</v>
      </c>
    </row>
    <row r="148" spans="1:12" x14ac:dyDescent="0.3">
      <c r="A148" s="29">
        <v>147</v>
      </c>
      <c r="B148" s="14" t="s">
        <v>300</v>
      </c>
      <c r="C148" s="14" t="s">
        <v>158</v>
      </c>
      <c r="D148" s="14" t="s">
        <v>462</v>
      </c>
      <c r="E148" s="14" t="s">
        <v>463</v>
      </c>
      <c r="F148" s="11">
        <v>1400</v>
      </c>
      <c r="G148" s="8"/>
      <c r="H148" s="8"/>
      <c r="I148" s="8"/>
      <c r="J148" s="2"/>
      <c r="K148" s="2"/>
      <c r="L148" s="43">
        <f>SUM(F148:K148)</f>
        <v>1400</v>
      </c>
    </row>
    <row r="149" spans="1:12" x14ac:dyDescent="0.3">
      <c r="A149" s="29">
        <v>148</v>
      </c>
      <c r="B149" s="14" t="s">
        <v>624</v>
      </c>
      <c r="C149" s="14" t="s">
        <v>164</v>
      </c>
      <c r="D149" s="2"/>
      <c r="E149" s="2"/>
      <c r="F149" s="8"/>
      <c r="G149" s="8"/>
      <c r="H149" s="8"/>
      <c r="I149" s="30">
        <v>1400</v>
      </c>
      <c r="J149" s="2"/>
      <c r="K149" s="2"/>
      <c r="L149" s="43">
        <f>SUM(F149:K149)</f>
        <v>1400</v>
      </c>
    </row>
    <row r="150" spans="1:12" x14ac:dyDescent="0.3">
      <c r="A150" s="29">
        <v>149</v>
      </c>
      <c r="B150" s="40" t="s">
        <v>1091</v>
      </c>
      <c r="C150" s="40" t="s">
        <v>38</v>
      </c>
      <c r="D150" s="42"/>
      <c r="E150" s="42"/>
      <c r="F150" s="42"/>
      <c r="G150" s="42"/>
      <c r="H150" s="42"/>
      <c r="I150" s="42"/>
      <c r="J150" s="42"/>
      <c r="K150" s="41">
        <v>1390</v>
      </c>
      <c r="L150" s="44">
        <v>1390</v>
      </c>
    </row>
    <row r="151" spans="1:12" x14ac:dyDescent="0.3">
      <c r="A151" s="29">
        <v>150</v>
      </c>
      <c r="B151" s="14" t="s">
        <v>301</v>
      </c>
      <c r="C151" s="3" t="s">
        <v>27</v>
      </c>
      <c r="D151" s="2"/>
      <c r="E151" s="2"/>
      <c r="F151" s="8"/>
      <c r="G151" s="11">
        <v>1390</v>
      </c>
      <c r="H151" s="8"/>
      <c r="I151" s="8"/>
      <c r="J151" s="2"/>
      <c r="K151" s="2"/>
      <c r="L151" s="43">
        <f>SUM(F151:K151)</f>
        <v>1390</v>
      </c>
    </row>
    <row r="152" spans="1:12" x14ac:dyDescent="0.3">
      <c r="A152" s="29">
        <v>151</v>
      </c>
      <c r="B152" s="26" t="s">
        <v>758</v>
      </c>
      <c r="C152" s="26" t="s">
        <v>759</v>
      </c>
      <c r="D152" s="2"/>
      <c r="E152" s="2"/>
      <c r="F152" s="8"/>
      <c r="G152" s="8"/>
      <c r="H152" s="8"/>
      <c r="I152" s="8"/>
      <c r="J152" s="8">
        <v>1390</v>
      </c>
      <c r="K152" s="2"/>
      <c r="L152" s="43">
        <f>SUM(F152:K152)</f>
        <v>1390</v>
      </c>
    </row>
    <row r="153" spans="1:12" x14ac:dyDescent="0.3">
      <c r="A153" s="29">
        <v>152</v>
      </c>
      <c r="B153" s="14" t="s">
        <v>302</v>
      </c>
      <c r="C153" s="14" t="s">
        <v>160</v>
      </c>
      <c r="D153" s="14" t="s">
        <v>391</v>
      </c>
      <c r="E153" s="2"/>
      <c r="F153" s="11">
        <v>1390</v>
      </c>
      <c r="G153" s="8"/>
      <c r="H153" s="8"/>
      <c r="I153" s="8"/>
      <c r="J153" s="2"/>
      <c r="K153" s="2"/>
      <c r="L153" s="43">
        <f>SUM(F153:K153)</f>
        <v>1390</v>
      </c>
    </row>
    <row r="154" spans="1:12" x14ac:dyDescent="0.3">
      <c r="A154" s="29">
        <v>153</v>
      </c>
      <c r="B154" s="14" t="s">
        <v>625</v>
      </c>
      <c r="C154" s="14" t="s">
        <v>187</v>
      </c>
      <c r="D154" s="2"/>
      <c r="E154" s="2"/>
      <c r="F154" s="8"/>
      <c r="G154" s="8"/>
      <c r="H154" s="8"/>
      <c r="I154" s="30">
        <v>1390</v>
      </c>
      <c r="J154" s="2"/>
      <c r="K154" s="2"/>
      <c r="L154" s="43">
        <f>SUM(F154:K154)</f>
        <v>1390</v>
      </c>
    </row>
    <row r="155" spans="1:12" x14ac:dyDescent="0.3">
      <c r="A155" s="29">
        <v>154</v>
      </c>
      <c r="B155" s="20" t="s">
        <v>963</v>
      </c>
      <c r="C155" s="20" t="str">
        <f ca="1">IFERROR(__xludf.DUMMYFUNCTION("""COMPUTED_VALUE"""),"SÉBASTIEN")</f>
        <v>SÉBASTIEN</v>
      </c>
      <c r="D155" s="2" t="s">
        <v>512</v>
      </c>
      <c r="E155" s="19"/>
      <c r="F155" s="8"/>
      <c r="G155" s="8"/>
      <c r="H155" s="8">
        <v>1390</v>
      </c>
      <c r="I155" s="8"/>
      <c r="J155" s="2"/>
      <c r="K155" s="2"/>
      <c r="L155" s="43">
        <f>SUM(F155:K155)</f>
        <v>1390</v>
      </c>
    </row>
    <row r="156" spans="1:12" x14ac:dyDescent="0.3">
      <c r="A156" s="29">
        <v>155</v>
      </c>
      <c r="B156" s="14" t="s">
        <v>303</v>
      </c>
      <c r="C156" s="3" t="s">
        <v>28</v>
      </c>
      <c r="D156" s="2"/>
      <c r="E156" s="2"/>
      <c r="F156" s="8"/>
      <c r="G156" s="11">
        <v>1380</v>
      </c>
      <c r="H156" s="8"/>
      <c r="I156" s="8"/>
      <c r="J156" s="2"/>
      <c r="K156" s="2"/>
      <c r="L156" s="43">
        <f>SUM(F156:K156)</f>
        <v>1380</v>
      </c>
    </row>
    <row r="157" spans="1:12" x14ac:dyDescent="0.3">
      <c r="A157" s="29">
        <v>156</v>
      </c>
      <c r="B157" s="14" t="s">
        <v>626</v>
      </c>
      <c r="C157" s="14" t="s">
        <v>144</v>
      </c>
      <c r="D157" s="2"/>
      <c r="E157" s="2"/>
      <c r="F157" s="8"/>
      <c r="G157" s="8"/>
      <c r="H157" s="8"/>
      <c r="I157" s="30">
        <v>1380</v>
      </c>
      <c r="J157" s="2"/>
      <c r="K157" s="2"/>
      <c r="L157" s="43">
        <f>SUM(F157:K157)</f>
        <v>1380</v>
      </c>
    </row>
    <row r="158" spans="1:12" x14ac:dyDescent="0.3">
      <c r="A158" s="29">
        <v>157</v>
      </c>
      <c r="B158" s="40" t="s">
        <v>1092</v>
      </c>
      <c r="C158" s="40" t="s">
        <v>444</v>
      </c>
      <c r="D158" s="42"/>
      <c r="E158" s="42"/>
      <c r="F158" s="42"/>
      <c r="G158" s="42"/>
      <c r="H158" s="42"/>
      <c r="I158" s="42"/>
      <c r="J158" s="42"/>
      <c r="K158" s="41">
        <v>1380</v>
      </c>
      <c r="L158" s="44">
        <v>1380</v>
      </c>
    </row>
    <row r="159" spans="1:12" x14ac:dyDescent="0.3">
      <c r="A159" s="29">
        <v>158</v>
      </c>
      <c r="B159" s="20" t="s">
        <v>955</v>
      </c>
      <c r="C159" s="20" t="str">
        <f ca="1">IFERROR(__xludf.DUMMYFUNCTION("""COMPUTED_VALUE"""),"ETIENNE")</f>
        <v>ETIENNE</v>
      </c>
      <c r="D159" s="19" t="s">
        <v>512</v>
      </c>
      <c r="E159" s="19"/>
      <c r="F159" s="8"/>
      <c r="G159" s="8"/>
      <c r="H159" s="8">
        <v>1380</v>
      </c>
      <c r="I159" s="8"/>
      <c r="J159" s="2"/>
      <c r="K159" s="2"/>
      <c r="L159" s="43">
        <f>SUM(F159:K159)</f>
        <v>1380</v>
      </c>
    </row>
    <row r="160" spans="1:12" x14ac:dyDescent="0.3">
      <c r="A160" s="29">
        <v>159</v>
      </c>
      <c r="B160" s="26" t="s">
        <v>760</v>
      </c>
      <c r="C160" s="26" t="s">
        <v>6</v>
      </c>
      <c r="D160" s="2"/>
      <c r="E160" s="2"/>
      <c r="F160" s="8"/>
      <c r="G160" s="8"/>
      <c r="H160" s="8"/>
      <c r="I160" s="8"/>
      <c r="J160" s="8">
        <v>1380</v>
      </c>
      <c r="K160" s="2"/>
      <c r="L160" s="43">
        <f>SUM(F160:K160)</f>
        <v>1380</v>
      </c>
    </row>
    <row r="161" spans="1:12" x14ac:dyDescent="0.3">
      <c r="A161" s="29">
        <v>160</v>
      </c>
      <c r="B161" s="14" t="s">
        <v>304</v>
      </c>
      <c r="C161" s="14" t="s">
        <v>161</v>
      </c>
      <c r="D161" s="14" t="s">
        <v>467</v>
      </c>
      <c r="E161" s="14" t="s">
        <v>437</v>
      </c>
      <c r="F161" s="11">
        <v>1380</v>
      </c>
      <c r="G161" s="8"/>
      <c r="H161" s="8"/>
      <c r="I161" s="8"/>
      <c r="J161" s="2"/>
      <c r="K161" s="2"/>
      <c r="L161" s="43">
        <f>SUM(F161:K161)</f>
        <v>1380</v>
      </c>
    </row>
    <row r="162" spans="1:12" x14ac:dyDescent="0.3">
      <c r="A162" s="29">
        <v>161</v>
      </c>
      <c r="B162" s="40" t="s">
        <v>1093</v>
      </c>
      <c r="C162" s="40" t="s">
        <v>168</v>
      </c>
      <c r="D162" s="42"/>
      <c r="E162" s="42"/>
      <c r="F162" s="42"/>
      <c r="G162" s="42"/>
      <c r="H162" s="42"/>
      <c r="I162" s="42"/>
      <c r="J162" s="42"/>
      <c r="K162" s="41">
        <v>1370</v>
      </c>
      <c r="L162" s="44">
        <v>1370</v>
      </c>
    </row>
    <row r="163" spans="1:12" x14ac:dyDescent="0.3">
      <c r="A163" s="29">
        <v>162</v>
      </c>
      <c r="B163" s="14" t="s">
        <v>253</v>
      </c>
      <c r="C163" s="3" t="s">
        <v>29</v>
      </c>
      <c r="D163" s="2"/>
      <c r="E163" s="2"/>
      <c r="F163" s="8"/>
      <c r="G163" s="11">
        <v>1370</v>
      </c>
      <c r="H163" s="8"/>
      <c r="I163" s="8"/>
      <c r="J163" s="2"/>
      <c r="K163" s="2"/>
      <c r="L163" s="43">
        <f>SUM(F163:K163)</f>
        <v>1370</v>
      </c>
    </row>
    <row r="164" spans="1:12" x14ac:dyDescent="0.3">
      <c r="A164" s="29">
        <v>163</v>
      </c>
      <c r="B164" s="26" t="s">
        <v>761</v>
      </c>
      <c r="C164" s="26" t="s">
        <v>762</v>
      </c>
      <c r="D164" s="2"/>
      <c r="E164" s="2"/>
      <c r="F164" s="8"/>
      <c r="G164" s="8"/>
      <c r="H164" s="8"/>
      <c r="I164" s="8"/>
      <c r="J164" s="8">
        <v>1370</v>
      </c>
      <c r="K164" s="2"/>
      <c r="L164" s="43">
        <f>SUM(F164:K164)</f>
        <v>1370</v>
      </c>
    </row>
    <row r="165" spans="1:12" x14ac:dyDescent="0.3">
      <c r="A165" s="29">
        <v>164</v>
      </c>
      <c r="B165" s="20" t="s">
        <v>944</v>
      </c>
      <c r="C165" s="20" t="str">
        <f ca="1">IFERROR(__xludf.DUMMYFUNCTION("""COMPUTED_VALUE"""),"ETIENNE")</f>
        <v>ETIENNE</v>
      </c>
      <c r="D165" s="2" t="s">
        <v>512</v>
      </c>
      <c r="E165" s="19"/>
      <c r="F165" s="8"/>
      <c r="G165" s="8"/>
      <c r="H165" s="8">
        <v>1370</v>
      </c>
      <c r="I165" s="8"/>
      <c r="J165" s="2"/>
      <c r="K165" s="2"/>
      <c r="L165" s="43">
        <f>SUM(F165:K165)</f>
        <v>1370</v>
      </c>
    </row>
    <row r="166" spans="1:12" x14ac:dyDescent="0.3">
      <c r="A166" s="29">
        <v>165</v>
      </c>
      <c r="B166" s="14" t="s">
        <v>627</v>
      </c>
      <c r="C166" s="14" t="s">
        <v>23</v>
      </c>
      <c r="D166" s="2"/>
      <c r="E166" s="2"/>
      <c r="F166" s="8"/>
      <c r="G166" s="8"/>
      <c r="H166" s="8"/>
      <c r="I166" s="30">
        <v>1370</v>
      </c>
      <c r="J166" s="2"/>
      <c r="K166" s="2"/>
      <c r="L166" s="43">
        <f>SUM(F166:K166)</f>
        <v>1370</v>
      </c>
    </row>
    <row r="167" spans="1:12" x14ac:dyDescent="0.3">
      <c r="A167" s="29">
        <v>166</v>
      </c>
      <c r="B167" s="20" t="s">
        <v>922</v>
      </c>
      <c r="C167" s="20" t="str">
        <f ca="1">IFERROR(__xludf.DUMMYFUNCTION("""COMPUTED_VALUE"""),"GUILLAUME")</f>
        <v>GUILLAUME</v>
      </c>
      <c r="D167" s="2" t="s">
        <v>525</v>
      </c>
      <c r="E167" s="19" t="s">
        <v>526</v>
      </c>
      <c r="F167" s="8"/>
      <c r="G167" s="8"/>
      <c r="H167" s="8">
        <v>1360</v>
      </c>
      <c r="I167" s="8"/>
      <c r="J167" s="2"/>
      <c r="K167" s="2"/>
      <c r="L167" s="43">
        <f>SUM(F167:K167)</f>
        <v>1360</v>
      </c>
    </row>
    <row r="168" spans="1:12" x14ac:dyDescent="0.3">
      <c r="A168" s="29">
        <v>167</v>
      </c>
      <c r="B168" s="14" t="s">
        <v>306</v>
      </c>
      <c r="C168" s="3" t="s">
        <v>30</v>
      </c>
      <c r="D168" s="2"/>
      <c r="E168" s="2"/>
      <c r="F168" s="8"/>
      <c r="G168" s="11">
        <v>1360</v>
      </c>
      <c r="H168" s="8"/>
      <c r="I168" s="8"/>
      <c r="J168" s="2"/>
      <c r="K168" s="2"/>
      <c r="L168" s="43">
        <f>SUM(F168:K168)</f>
        <v>1360</v>
      </c>
    </row>
    <row r="169" spans="1:12" x14ac:dyDescent="0.3">
      <c r="A169" s="29">
        <v>168</v>
      </c>
      <c r="B169" s="26" t="s">
        <v>763</v>
      </c>
      <c r="C169" s="26" t="s">
        <v>10</v>
      </c>
      <c r="D169" s="2"/>
      <c r="E169" s="2"/>
      <c r="F169" s="8"/>
      <c r="G169" s="8"/>
      <c r="H169" s="8"/>
      <c r="I169" s="8"/>
      <c r="J169" s="8">
        <v>1360</v>
      </c>
      <c r="K169" s="2"/>
      <c r="L169" s="43">
        <f>SUM(F169:K169)</f>
        <v>1360</v>
      </c>
    </row>
    <row r="170" spans="1:12" x14ac:dyDescent="0.3">
      <c r="A170" s="29">
        <v>169</v>
      </c>
      <c r="B170" s="14" t="s">
        <v>307</v>
      </c>
      <c r="C170" s="14" t="s">
        <v>163</v>
      </c>
      <c r="D170" s="14" t="s">
        <v>470</v>
      </c>
      <c r="E170" s="14" t="s">
        <v>437</v>
      </c>
      <c r="F170" s="11">
        <v>1360</v>
      </c>
      <c r="G170" s="8"/>
      <c r="H170" s="8"/>
      <c r="I170" s="8"/>
      <c r="J170" s="2"/>
      <c r="K170" s="2"/>
      <c r="L170" s="43">
        <f>SUM(F170:K170)</f>
        <v>1360</v>
      </c>
    </row>
    <row r="171" spans="1:12" x14ac:dyDescent="0.3">
      <c r="A171" s="29">
        <v>170</v>
      </c>
      <c r="B171" s="40" t="s">
        <v>1094</v>
      </c>
      <c r="C171" s="40" t="s">
        <v>1095</v>
      </c>
      <c r="D171" s="42"/>
      <c r="E171" s="42"/>
      <c r="F171" s="42"/>
      <c r="G171" s="42"/>
      <c r="H171" s="42"/>
      <c r="I171" s="42"/>
      <c r="J171" s="42"/>
      <c r="K171" s="41">
        <v>1360</v>
      </c>
      <c r="L171" s="44">
        <v>1360</v>
      </c>
    </row>
    <row r="172" spans="1:12" x14ac:dyDescent="0.3">
      <c r="A172" s="29">
        <v>171</v>
      </c>
      <c r="B172" s="14" t="s">
        <v>628</v>
      </c>
      <c r="C172" s="14" t="s">
        <v>17</v>
      </c>
      <c r="D172" s="2"/>
      <c r="E172" s="2"/>
      <c r="F172" s="8"/>
      <c r="G172" s="8"/>
      <c r="H172" s="8"/>
      <c r="I172" s="30">
        <v>1360</v>
      </c>
      <c r="J172" s="2"/>
      <c r="K172" s="2"/>
      <c r="L172" s="43">
        <f>SUM(F172:K172)</f>
        <v>1360</v>
      </c>
    </row>
    <row r="173" spans="1:12" x14ac:dyDescent="0.3">
      <c r="A173" s="29">
        <v>172</v>
      </c>
      <c r="B173" s="14" t="s">
        <v>289</v>
      </c>
      <c r="C173" s="14" t="s">
        <v>164</v>
      </c>
      <c r="D173" s="14" t="s">
        <v>391</v>
      </c>
      <c r="E173" s="2"/>
      <c r="F173" s="11">
        <v>1350</v>
      </c>
      <c r="G173" s="8"/>
      <c r="H173" s="8"/>
      <c r="I173" s="8"/>
      <c r="J173" s="2"/>
      <c r="K173" s="2"/>
      <c r="L173" s="43">
        <f>SUM(F173:K173)</f>
        <v>1350</v>
      </c>
    </row>
    <row r="174" spans="1:12" x14ac:dyDescent="0.3">
      <c r="A174" s="29">
        <v>173</v>
      </c>
      <c r="B174" s="14" t="s">
        <v>308</v>
      </c>
      <c r="C174" s="3" t="s">
        <v>22</v>
      </c>
      <c r="D174" s="2"/>
      <c r="E174" s="2"/>
      <c r="F174" s="8"/>
      <c r="G174" s="11">
        <v>1350</v>
      </c>
      <c r="H174" s="8"/>
      <c r="I174" s="8"/>
      <c r="J174" s="2"/>
      <c r="K174" s="2"/>
      <c r="L174" s="43">
        <f>SUM(F174:K174)</f>
        <v>1350</v>
      </c>
    </row>
    <row r="175" spans="1:12" x14ac:dyDescent="0.3">
      <c r="A175" s="29">
        <v>174</v>
      </c>
      <c r="B175" s="14" t="s">
        <v>629</v>
      </c>
      <c r="C175" s="14" t="s">
        <v>630</v>
      </c>
      <c r="D175" s="2"/>
      <c r="E175" s="2"/>
      <c r="F175" s="8"/>
      <c r="G175" s="8"/>
      <c r="H175" s="8"/>
      <c r="I175" s="30">
        <v>1350</v>
      </c>
      <c r="J175" s="2"/>
      <c r="K175" s="2"/>
      <c r="L175" s="43">
        <f>SUM(F175:K175)</f>
        <v>1350</v>
      </c>
    </row>
    <row r="176" spans="1:12" x14ac:dyDescent="0.3">
      <c r="A176" s="29">
        <v>175</v>
      </c>
      <c r="B176" s="40" t="s">
        <v>1096</v>
      </c>
      <c r="C176" s="40" t="s">
        <v>154</v>
      </c>
      <c r="D176" s="42"/>
      <c r="E176" s="42"/>
      <c r="F176" s="42"/>
      <c r="G176" s="42"/>
      <c r="H176" s="42"/>
      <c r="I176" s="42"/>
      <c r="J176" s="42"/>
      <c r="K176" s="41">
        <v>1350</v>
      </c>
      <c r="L176" s="44">
        <v>1350</v>
      </c>
    </row>
    <row r="177" spans="1:12" x14ac:dyDescent="0.3">
      <c r="A177" s="29">
        <v>176</v>
      </c>
      <c r="B177" s="20" t="s">
        <v>918</v>
      </c>
      <c r="C177" s="20" t="str">
        <f ca="1">IFERROR(__xludf.DUMMYFUNCTION("""COMPUTED_VALUE"""),"YOANN")</f>
        <v>YOANN</v>
      </c>
      <c r="D177" s="2" t="s">
        <v>512</v>
      </c>
      <c r="E177" s="19"/>
      <c r="F177" s="8"/>
      <c r="G177" s="8"/>
      <c r="H177" s="8">
        <v>1340</v>
      </c>
      <c r="I177" s="8"/>
      <c r="J177" s="2"/>
      <c r="K177" s="2"/>
      <c r="L177" s="43">
        <f>SUM(F177:K177)</f>
        <v>1340</v>
      </c>
    </row>
    <row r="178" spans="1:12" x14ac:dyDescent="0.3">
      <c r="A178" s="29">
        <v>177</v>
      </c>
      <c r="B178" s="14" t="s">
        <v>310</v>
      </c>
      <c r="C178" s="3" t="s">
        <v>31</v>
      </c>
      <c r="D178" s="2"/>
      <c r="E178" s="2"/>
      <c r="F178" s="8"/>
      <c r="G178" s="11">
        <v>1340</v>
      </c>
      <c r="H178" s="8"/>
      <c r="I178" s="8"/>
      <c r="J178" s="2"/>
      <c r="K178" s="2"/>
      <c r="L178" s="43">
        <f>SUM(F178:K178)</f>
        <v>1340</v>
      </c>
    </row>
    <row r="179" spans="1:12" x14ac:dyDescent="0.3">
      <c r="A179" s="29">
        <v>178</v>
      </c>
      <c r="B179" s="40" t="s">
        <v>1097</v>
      </c>
      <c r="C179" s="40" t="s">
        <v>8</v>
      </c>
      <c r="D179" s="42"/>
      <c r="E179" s="42"/>
      <c r="F179" s="42"/>
      <c r="G179" s="42"/>
      <c r="H179" s="42"/>
      <c r="I179" s="42"/>
      <c r="J179" s="42"/>
      <c r="K179" s="41">
        <v>1340</v>
      </c>
      <c r="L179" s="44">
        <v>1340</v>
      </c>
    </row>
    <row r="180" spans="1:12" x14ac:dyDescent="0.3">
      <c r="A180" s="29">
        <v>179</v>
      </c>
      <c r="B180" s="14" t="s">
        <v>631</v>
      </c>
      <c r="C180" s="14" t="s">
        <v>632</v>
      </c>
      <c r="D180" s="2"/>
      <c r="E180" s="2"/>
      <c r="F180" s="8"/>
      <c r="G180" s="8"/>
      <c r="H180" s="8"/>
      <c r="I180" s="30">
        <v>1340</v>
      </c>
      <c r="J180" s="2"/>
      <c r="K180" s="2"/>
      <c r="L180" s="43">
        <f>SUM(F180:K180)</f>
        <v>1340</v>
      </c>
    </row>
    <row r="181" spans="1:12" x14ac:dyDescent="0.3">
      <c r="A181" s="29">
        <v>180</v>
      </c>
      <c r="B181" s="26" t="s">
        <v>764</v>
      </c>
      <c r="C181" s="26" t="s">
        <v>765</v>
      </c>
      <c r="D181" s="2"/>
      <c r="E181" s="2"/>
      <c r="F181" s="8"/>
      <c r="G181" s="8"/>
      <c r="H181" s="8"/>
      <c r="I181" s="8"/>
      <c r="J181" s="8">
        <v>1340</v>
      </c>
      <c r="K181" s="2"/>
      <c r="L181" s="43">
        <f>SUM(F181:K181)</f>
        <v>1340</v>
      </c>
    </row>
    <row r="182" spans="1:12" x14ac:dyDescent="0.3">
      <c r="A182" s="29">
        <v>181</v>
      </c>
      <c r="B182" s="14" t="s">
        <v>633</v>
      </c>
      <c r="C182" s="14" t="s">
        <v>634</v>
      </c>
      <c r="D182" s="2"/>
      <c r="E182" s="2"/>
      <c r="F182" s="8"/>
      <c r="G182" s="8"/>
      <c r="H182" s="8"/>
      <c r="I182" s="30">
        <v>1330</v>
      </c>
      <c r="J182" s="2"/>
      <c r="K182" s="2"/>
      <c r="L182" s="43">
        <f>SUM(F182:K182)</f>
        <v>1330</v>
      </c>
    </row>
    <row r="183" spans="1:12" x14ac:dyDescent="0.3">
      <c r="A183" s="29">
        <v>182</v>
      </c>
      <c r="B183" s="20" t="s">
        <v>912</v>
      </c>
      <c r="C183" s="20" t="str">
        <f ca="1">IFERROR(__xludf.DUMMYFUNCTION("""COMPUTED_VALUE"""),"FLORIAN")</f>
        <v>FLORIAN</v>
      </c>
      <c r="D183" s="2" t="s">
        <v>512</v>
      </c>
      <c r="E183" s="19"/>
      <c r="F183" s="8"/>
      <c r="G183" s="8"/>
      <c r="H183" s="8">
        <v>1330</v>
      </c>
      <c r="I183" s="8"/>
      <c r="J183" s="2"/>
      <c r="K183" s="2"/>
      <c r="L183" s="43">
        <f>SUM(F183:K183)</f>
        <v>1330</v>
      </c>
    </row>
    <row r="184" spans="1:12" x14ac:dyDescent="0.3">
      <c r="A184" s="29">
        <v>183</v>
      </c>
      <c r="B184" s="40" t="s">
        <v>1098</v>
      </c>
      <c r="C184" s="40" t="s">
        <v>21</v>
      </c>
      <c r="D184" s="42"/>
      <c r="E184" s="42"/>
      <c r="F184" s="42"/>
      <c r="G184" s="42"/>
      <c r="H184" s="42"/>
      <c r="I184" s="42"/>
      <c r="J184" s="42"/>
      <c r="K184" s="41">
        <v>1330</v>
      </c>
      <c r="L184" s="44">
        <v>1330</v>
      </c>
    </row>
    <row r="185" spans="1:12" x14ac:dyDescent="0.3">
      <c r="A185" s="29">
        <v>184</v>
      </c>
      <c r="B185" s="14" t="s">
        <v>311</v>
      </c>
      <c r="C185" s="14" t="s">
        <v>11</v>
      </c>
      <c r="D185" s="14" t="s">
        <v>473</v>
      </c>
      <c r="E185" s="14" t="s">
        <v>437</v>
      </c>
      <c r="F185" s="11">
        <v>1330</v>
      </c>
      <c r="G185" s="8"/>
      <c r="H185" s="8"/>
      <c r="I185" s="8"/>
      <c r="J185" s="2"/>
      <c r="K185" s="2"/>
      <c r="L185" s="43">
        <f>SUM(F185:K185)</f>
        <v>1330</v>
      </c>
    </row>
    <row r="186" spans="1:12" x14ac:dyDescent="0.3">
      <c r="A186" s="29">
        <v>185</v>
      </c>
      <c r="B186" s="40" t="s">
        <v>1099</v>
      </c>
      <c r="C186" s="40" t="s">
        <v>23</v>
      </c>
      <c r="D186" s="42"/>
      <c r="E186" s="42"/>
      <c r="F186" s="42"/>
      <c r="G186" s="42"/>
      <c r="H186" s="42"/>
      <c r="I186" s="42"/>
      <c r="J186" s="42"/>
      <c r="K186" s="41">
        <v>1320</v>
      </c>
      <c r="L186" s="44">
        <v>1320</v>
      </c>
    </row>
    <row r="187" spans="1:12" x14ac:dyDescent="0.3">
      <c r="A187" s="29">
        <v>186</v>
      </c>
      <c r="B187" s="14" t="s">
        <v>635</v>
      </c>
      <c r="C187" s="14" t="s">
        <v>158</v>
      </c>
      <c r="D187" s="2"/>
      <c r="E187" s="2"/>
      <c r="F187" s="8"/>
      <c r="G187" s="8"/>
      <c r="H187" s="8"/>
      <c r="I187" s="30">
        <v>1320</v>
      </c>
      <c r="J187" s="2"/>
      <c r="K187" s="2"/>
      <c r="L187" s="43">
        <f>SUM(F187:K187)</f>
        <v>1320</v>
      </c>
    </row>
    <row r="188" spans="1:12" x14ac:dyDescent="0.3">
      <c r="A188" s="29">
        <v>187</v>
      </c>
      <c r="B188" s="14" t="s">
        <v>313</v>
      </c>
      <c r="C188" s="14" t="s">
        <v>15</v>
      </c>
      <c r="D188" s="14" t="s">
        <v>477</v>
      </c>
      <c r="E188" s="14" t="s">
        <v>466</v>
      </c>
      <c r="F188" s="11">
        <v>1320</v>
      </c>
      <c r="G188" s="8"/>
      <c r="H188" s="8"/>
      <c r="I188" s="8"/>
      <c r="J188" s="2"/>
      <c r="K188" s="2"/>
      <c r="L188" s="43">
        <f>SUM(F188:K188)</f>
        <v>1320</v>
      </c>
    </row>
    <row r="189" spans="1:12" x14ac:dyDescent="0.3">
      <c r="A189" s="29">
        <v>188</v>
      </c>
      <c r="B189" s="26" t="s">
        <v>766</v>
      </c>
      <c r="C189" s="26" t="s">
        <v>187</v>
      </c>
      <c r="D189" s="2"/>
      <c r="E189" s="2"/>
      <c r="F189" s="8"/>
      <c r="G189" s="8"/>
      <c r="H189" s="8"/>
      <c r="I189" s="8"/>
      <c r="J189" s="8">
        <v>1320</v>
      </c>
      <c r="K189" s="2"/>
      <c r="L189" s="43">
        <f>SUM(F189:K189)</f>
        <v>1320</v>
      </c>
    </row>
    <row r="190" spans="1:12" x14ac:dyDescent="0.3">
      <c r="A190" s="29">
        <v>189</v>
      </c>
      <c r="B190" s="14" t="s">
        <v>916</v>
      </c>
      <c r="C190" s="14" t="s">
        <v>636</v>
      </c>
      <c r="D190" s="2"/>
      <c r="E190" s="2"/>
      <c r="F190" s="8"/>
      <c r="G190" s="8"/>
      <c r="H190" s="8"/>
      <c r="I190" s="30">
        <v>1310</v>
      </c>
      <c r="J190" s="2"/>
      <c r="K190" s="2"/>
      <c r="L190" s="43">
        <f>SUM(F190:K190)</f>
        <v>1310</v>
      </c>
    </row>
    <row r="191" spans="1:12" x14ac:dyDescent="0.3">
      <c r="A191" s="29">
        <v>190</v>
      </c>
      <c r="B191" s="14" t="s">
        <v>314</v>
      </c>
      <c r="C191" s="14" t="s">
        <v>64</v>
      </c>
      <c r="D191" s="14" t="s">
        <v>391</v>
      </c>
      <c r="E191" s="2"/>
      <c r="F191" s="11">
        <v>1310</v>
      </c>
      <c r="G191" s="8"/>
      <c r="H191" s="8"/>
      <c r="I191" s="8"/>
      <c r="J191" s="2"/>
      <c r="K191" s="2"/>
      <c r="L191" s="43">
        <f>SUM(F191:K191)</f>
        <v>1310</v>
      </c>
    </row>
    <row r="192" spans="1:12" x14ac:dyDescent="0.3">
      <c r="A192" s="29">
        <v>191</v>
      </c>
      <c r="B192" s="40" t="s">
        <v>1100</v>
      </c>
      <c r="C192" s="40" t="s">
        <v>1101</v>
      </c>
      <c r="D192" s="42"/>
      <c r="E192" s="42"/>
      <c r="F192" s="42"/>
      <c r="G192" s="42"/>
      <c r="H192" s="42"/>
      <c r="I192" s="42"/>
      <c r="J192" s="42"/>
      <c r="K192" s="41">
        <v>1310</v>
      </c>
      <c r="L192" s="44">
        <v>1310</v>
      </c>
    </row>
    <row r="193" spans="1:12" x14ac:dyDescent="0.3">
      <c r="A193" s="29">
        <v>192</v>
      </c>
      <c r="B193" s="20" t="s">
        <v>958</v>
      </c>
      <c r="C193" s="20" t="str">
        <f ca="1">IFERROR(__xludf.DUMMYFUNCTION("""COMPUTED_VALUE"""),"MICKAËL")</f>
        <v>MICKAËL</v>
      </c>
      <c r="D193" s="2" t="s">
        <v>512</v>
      </c>
      <c r="E193" s="19"/>
      <c r="F193" s="8"/>
      <c r="G193" s="8"/>
      <c r="H193" s="8">
        <v>1310</v>
      </c>
      <c r="I193" s="8"/>
      <c r="J193" s="2"/>
      <c r="K193" s="2"/>
      <c r="L193" s="43">
        <f>SUM(F193:K193)</f>
        <v>1310</v>
      </c>
    </row>
    <row r="194" spans="1:12" x14ac:dyDescent="0.3">
      <c r="A194" s="29">
        <v>193</v>
      </c>
      <c r="B194" s="14" t="s">
        <v>315</v>
      </c>
      <c r="C194" s="3" t="s">
        <v>35</v>
      </c>
      <c r="D194" s="2"/>
      <c r="E194" s="2"/>
      <c r="F194" s="8"/>
      <c r="G194" s="11">
        <v>1310</v>
      </c>
      <c r="H194" s="8"/>
      <c r="I194" s="8"/>
      <c r="J194" s="2"/>
      <c r="K194" s="2"/>
      <c r="L194" s="43">
        <f>SUM(F194:K194)</f>
        <v>1310</v>
      </c>
    </row>
    <row r="195" spans="1:12" x14ac:dyDescent="0.3">
      <c r="A195" s="29">
        <v>194</v>
      </c>
      <c r="B195" s="20" t="s">
        <v>915</v>
      </c>
      <c r="C195" s="20" t="str">
        <f ca="1">IFERROR(__xludf.DUMMYFUNCTION("""COMPUTED_VALUE"""),"ANTOINE")</f>
        <v>ANTOINE</v>
      </c>
      <c r="D195" s="2" t="s">
        <v>512</v>
      </c>
      <c r="E195" s="19"/>
      <c r="F195" s="8"/>
      <c r="G195" s="8"/>
      <c r="H195" s="8">
        <v>1300</v>
      </c>
      <c r="I195" s="8"/>
      <c r="J195" s="2"/>
      <c r="K195" s="2"/>
      <c r="L195" s="43">
        <f>SUM(F195:K195)</f>
        <v>1300</v>
      </c>
    </row>
    <row r="196" spans="1:12" x14ac:dyDescent="0.3">
      <c r="A196" s="29">
        <v>195</v>
      </c>
      <c r="B196" s="26" t="s">
        <v>767</v>
      </c>
      <c r="C196" s="26" t="s">
        <v>768</v>
      </c>
      <c r="D196" s="2"/>
      <c r="E196" s="2"/>
      <c r="F196" s="8"/>
      <c r="G196" s="8"/>
      <c r="H196" s="8"/>
      <c r="I196" s="8"/>
      <c r="J196" s="8">
        <v>1300</v>
      </c>
      <c r="K196" s="2"/>
      <c r="L196" s="43">
        <f>SUM(F196:K196)</f>
        <v>1300</v>
      </c>
    </row>
    <row r="197" spans="1:12" x14ac:dyDescent="0.3">
      <c r="A197" s="29">
        <v>196</v>
      </c>
      <c r="B197" s="14" t="s">
        <v>637</v>
      </c>
      <c r="C197" s="14" t="s">
        <v>178</v>
      </c>
      <c r="D197" s="2"/>
      <c r="E197" s="2"/>
      <c r="F197" s="8"/>
      <c r="G197" s="8"/>
      <c r="H197" s="8"/>
      <c r="I197" s="30">
        <v>1300</v>
      </c>
      <c r="J197" s="2"/>
      <c r="K197" s="2"/>
      <c r="L197" s="43">
        <f>SUM(F197:K197)</f>
        <v>1300</v>
      </c>
    </row>
    <row r="198" spans="1:12" x14ac:dyDescent="0.3">
      <c r="A198" s="29">
        <v>197</v>
      </c>
      <c r="B198" s="40" t="s">
        <v>841</v>
      </c>
      <c r="C198" s="40" t="s">
        <v>1102</v>
      </c>
      <c r="D198" s="42"/>
      <c r="E198" s="42"/>
      <c r="F198" s="42"/>
      <c r="G198" s="42"/>
      <c r="H198" s="42"/>
      <c r="I198" s="42"/>
      <c r="J198" s="42"/>
      <c r="K198" s="41">
        <v>1300</v>
      </c>
      <c r="L198" s="44">
        <v>1300</v>
      </c>
    </row>
    <row r="199" spans="1:12" x14ac:dyDescent="0.3">
      <c r="A199" s="29">
        <v>198</v>
      </c>
      <c r="B199" s="14" t="s">
        <v>36</v>
      </c>
      <c r="C199" s="3" t="s">
        <v>37</v>
      </c>
      <c r="D199" s="2"/>
      <c r="E199" s="2"/>
      <c r="F199" s="8"/>
      <c r="G199" s="11">
        <v>1300</v>
      </c>
      <c r="H199" s="8"/>
      <c r="I199" s="8"/>
      <c r="J199" s="2"/>
      <c r="K199" s="2"/>
      <c r="L199" s="43">
        <f>SUM(F199:K199)</f>
        <v>1300</v>
      </c>
    </row>
    <row r="200" spans="1:12" x14ac:dyDescent="0.3">
      <c r="A200" s="29">
        <v>199</v>
      </c>
      <c r="B200" s="14" t="s">
        <v>317</v>
      </c>
      <c r="C200" s="3" t="s">
        <v>22</v>
      </c>
      <c r="D200" s="2"/>
      <c r="E200" s="2"/>
      <c r="F200" s="8"/>
      <c r="G200" s="11">
        <v>1290</v>
      </c>
      <c r="H200" s="8"/>
      <c r="I200" s="8"/>
      <c r="J200" s="2"/>
      <c r="K200" s="2"/>
      <c r="L200" s="43">
        <f>SUM(F200:K200)</f>
        <v>1290</v>
      </c>
    </row>
    <row r="201" spans="1:12" x14ac:dyDescent="0.3">
      <c r="A201" s="29">
        <v>200</v>
      </c>
      <c r="B201" s="14" t="s">
        <v>318</v>
      </c>
      <c r="C201" s="14" t="s">
        <v>166</v>
      </c>
      <c r="D201" s="14" t="s">
        <v>391</v>
      </c>
      <c r="E201" s="2"/>
      <c r="F201" s="11">
        <v>1290</v>
      </c>
      <c r="G201" s="8"/>
      <c r="H201" s="8"/>
      <c r="I201" s="8"/>
      <c r="J201" s="2"/>
      <c r="K201" s="2"/>
      <c r="L201" s="43">
        <f>SUM(F201:K201)</f>
        <v>1290</v>
      </c>
    </row>
    <row r="202" spans="1:12" x14ac:dyDescent="0.3">
      <c r="A202" s="29">
        <v>201</v>
      </c>
      <c r="B202" s="26" t="s">
        <v>967</v>
      </c>
      <c r="C202" s="26" t="s">
        <v>176</v>
      </c>
      <c r="D202" s="2"/>
      <c r="E202" s="2"/>
      <c r="F202" s="8"/>
      <c r="G202" s="8"/>
      <c r="H202" s="8"/>
      <c r="I202" s="8"/>
      <c r="J202" s="8">
        <v>1290</v>
      </c>
      <c r="K202" s="2"/>
      <c r="L202" s="43">
        <f>SUM(F202:K202)</f>
        <v>1290</v>
      </c>
    </row>
    <row r="203" spans="1:12" x14ac:dyDescent="0.3">
      <c r="A203" s="29">
        <v>202</v>
      </c>
      <c r="B203" s="40" t="s">
        <v>1103</v>
      </c>
      <c r="C203" s="40" t="s">
        <v>1</v>
      </c>
      <c r="D203" s="42"/>
      <c r="E203" s="42"/>
      <c r="F203" s="42"/>
      <c r="G203" s="42"/>
      <c r="H203" s="42"/>
      <c r="I203" s="42"/>
      <c r="J203" s="42"/>
      <c r="K203" s="41">
        <v>1290</v>
      </c>
      <c r="L203" s="44">
        <v>1290</v>
      </c>
    </row>
    <row r="204" spans="1:12" x14ac:dyDescent="0.3">
      <c r="A204" s="29">
        <v>203</v>
      </c>
      <c r="B204" s="20" t="s">
        <v>914</v>
      </c>
      <c r="C204" s="20" t="str">
        <f ca="1">IFERROR(__xludf.DUMMYFUNCTION("""COMPUTED_VALUE"""),"KÉVIN")</f>
        <v>KÉVIN</v>
      </c>
      <c r="D204" s="2" t="s">
        <v>527</v>
      </c>
      <c r="E204" s="19" t="s">
        <v>528</v>
      </c>
      <c r="F204" s="8"/>
      <c r="G204" s="8"/>
      <c r="H204" s="8">
        <v>1280</v>
      </c>
      <c r="I204" s="8"/>
      <c r="J204" s="2"/>
      <c r="K204" s="2"/>
      <c r="L204" s="43">
        <f>SUM(F204:K204)</f>
        <v>1280</v>
      </c>
    </row>
    <row r="205" spans="1:12" x14ac:dyDescent="0.3">
      <c r="A205" s="29">
        <v>204</v>
      </c>
      <c r="B205" s="14" t="s">
        <v>638</v>
      </c>
      <c r="C205" s="14" t="s">
        <v>0</v>
      </c>
      <c r="D205" s="2"/>
      <c r="E205" s="2"/>
      <c r="F205" s="8"/>
      <c r="G205" s="8"/>
      <c r="H205" s="8"/>
      <c r="I205" s="30">
        <v>1280</v>
      </c>
      <c r="J205" s="2"/>
      <c r="K205" s="2"/>
      <c r="L205" s="43">
        <f>SUM(F205:K205)</f>
        <v>1280</v>
      </c>
    </row>
    <row r="206" spans="1:12" x14ac:dyDescent="0.3">
      <c r="A206" s="29">
        <v>205</v>
      </c>
      <c r="B206" s="14" t="s">
        <v>319</v>
      </c>
      <c r="C206" s="14" t="s">
        <v>167</v>
      </c>
      <c r="D206" s="14" t="s">
        <v>483</v>
      </c>
      <c r="E206" s="14" t="s">
        <v>437</v>
      </c>
      <c r="F206" s="11">
        <v>1280</v>
      </c>
      <c r="G206" s="8"/>
      <c r="H206" s="8"/>
      <c r="I206" s="8"/>
      <c r="J206" s="2"/>
      <c r="K206" s="2"/>
      <c r="L206" s="43">
        <f>SUM(F206:K206)</f>
        <v>1280</v>
      </c>
    </row>
    <row r="207" spans="1:12" x14ac:dyDescent="0.3">
      <c r="A207" s="29">
        <v>206</v>
      </c>
      <c r="B207" s="14" t="s">
        <v>320</v>
      </c>
      <c r="C207" s="3" t="s">
        <v>38</v>
      </c>
      <c r="D207" s="2"/>
      <c r="E207" s="2"/>
      <c r="F207" s="8"/>
      <c r="G207" s="11">
        <v>1280</v>
      </c>
      <c r="H207" s="8"/>
      <c r="I207" s="8"/>
      <c r="J207" s="2"/>
      <c r="K207" s="2"/>
      <c r="L207" s="43">
        <f>SUM(F207:K207)</f>
        <v>1280</v>
      </c>
    </row>
    <row r="208" spans="1:12" x14ac:dyDescent="0.3">
      <c r="A208" s="29">
        <v>207</v>
      </c>
      <c r="B208" s="14" t="s">
        <v>321</v>
      </c>
      <c r="C208" s="14" t="s">
        <v>167</v>
      </c>
      <c r="D208" s="14" t="s">
        <v>484</v>
      </c>
      <c r="E208" s="14" t="s">
        <v>437</v>
      </c>
      <c r="F208" s="11">
        <v>1270</v>
      </c>
      <c r="G208" s="8"/>
      <c r="H208" s="8"/>
      <c r="I208" s="8"/>
      <c r="J208" s="2"/>
      <c r="K208" s="2"/>
      <c r="L208" s="43">
        <f>SUM(F208:K208)</f>
        <v>1270</v>
      </c>
    </row>
    <row r="209" spans="1:12" x14ac:dyDescent="0.3">
      <c r="A209" s="29">
        <v>208</v>
      </c>
      <c r="B209" s="26" t="s">
        <v>967</v>
      </c>
      <c r="C209" s="26" t="s">
        <v>762</v>
      </c>
      <c r="D209" s="2"/>
      <c r="E209" s="2"/>
      <c r="F209" s="8"/>
      <c r="G209" s="8"/>
      <c r="H209" s="8"/>
      <c r="I209" s="8"/>
      <c r="J209" s="8">
        <v>1270</v>
      </c>
      <c r="K209" s="2"/>
      <c r="L209" s="43">
        <f>SUM(F209:K209)</f>
        <v>1270</v>
      </c>
    </row>
    <row r="210" spans="1:12" x14ac:dyDescent="0.3">
      <c r="A210" s="29">
        <v>209</v>
      </c>
      <c r="B210" s="14" t="s">
        <v>322</v>
      </c>
      <c r="C210" s="3" t="s">
        <v>39</v>
      </c>
      <c r="D210" s="2"/>
      <c r="E210" s="2"/>
      <c r="F210" s="8"/>
      <c r="G210" s="11">
        <v>1270</v>
      </c>
      <c r="H210" s="8"/>
      <c r="I210" s="8"/>
      <c r="J210" s="2"/>
      <c r="K210" s="2"/>
      <c r="L210" s="43">
        <f>SUM(F210:K210)</f>
        <v>1270</v>
      </c>
    </row>
    <row r="211" spans="1:12" x14ac:dyDescent="0.3">
      <c r="A211" s="29">
        <v>210</v>
      </c>
      <c r="B211" s="14" t="s">
        <v>639</v>
      </c>
      <c r="C211" s="14" t="s">
        <v>23</v>
      </c>
      <c r="D211" s="2"/>
      <c r="E211" s="2"/>
      <c r="F211" s="8"/>
      <c r="G211" s="8"/>
      <c r="H211" s="8"/>
      <c r="I211" s="30">
        <v>1270</v>
      </c>
      <c r="J211" s="2"/>
      <c r="K211" s="2"/>
      <c r="L211" s="43">
        <f>SUM(F211:K211)</f>
        <v>1270</v>
      </c>
    </row>
    <row r="212" spans="1:12" x14ac:dyDescent="0.3">
      <c r="A212" s="29">
        <v>211</v>
      </c>
      <c r="B212" s="20" t="s">
        <v>964</v>
      </c>
      <c r="C212" s="20" t="str">
        <f ca="1">IFERROR(__xludf.DUMMYFUNCTION("""COMPUTED_VALUE"""),"TONI")</f>
        <v>TONI</v>
      </c>
      <c r="D212" s="2" t="s">
        <v>529</v>
      </c>
      <c r="E212" s="19" t="s">
        <v>427</v>
      </c>
      <c r="F212" s="8"/>
      <c r="G212" s="8"/>
      <c r="H212" s="8">
        <v>1270</v>
      </c>
      <c r="I212" s="8"/>
      <c r="J212" s="2"/>
      <c r="K212" s="2"/>
      <c r="L212" s="43">
        <f>SUM(F212:K212)</f>
        <v>1270</v>
      </c>
    </row>
    <row r="213" spans="1:12" x14ac:dyDescent="0.3">
      <c r="A213" s="29">
        <v>212</v>
      </c>
      <c r="B213" s="20" t="s">
        <v>940</v>
      </c>
      <c r="C213" s="20" t="str">
        <f ca="1">IFERROR(__xludf.DUMMYFUNCTION("""COMPUTED_VALUE"""),"RENAUD")</f>
        <v>RENAUD</v>
      </c>
      <c r="D213" s="19" t="s">
        <v>512</v>
      </c>
      <c r="E213" s="19"/>
      <c r="F213" s="8"/>
      <c r="G213" s="8"/>
      <c r="H213" s="8">
        <v>1260</v>
      </c>
      <c r="I213" s="8"/>
      <c r="J213" s="2"/>
      <c r="K213" s="2"/>
      <c r="L213" s="43">
        <f>SUM(F213:K213)</f>
        <v>1260</v>
      </c>
    </row>
    <row r="214" spans="1:12" x14ac:dyDescent="0.3">
      <c r="A214" s="29">
        <v>213</v>
      </c>
      <c r="B214" s="14" t="s">
        <v>640</v>
      </c>
      <c r="C214" s="14" t="s">
        <v>641</v>
      </c>
      <c r="D214" s="2"/>
      <c r="E214" s="2"/>
      <c r="F214" s="8"/>
      <c r="G214" s="8"/>
      <c r="H214" s="8"/>
      <c r="I214" s="30">
        <v>1260</v>
      </c>
      <c r="J214" s="2"/>
      <c r="K214" s="2"/>
      <c r="L214" s="43">
        <f>SUM(F214:K214)</f>
        <v>1260</v>
      </c>
    </row>
    <row r="215" spans="1:12" x14ac:dyDescent="0.3">
      <c r="A215" s="29">
        <v>214</v>
      </c>
      <c r="B215" s="14" t="s">
        <v>324</v>
      </c>
      <c r="C215" s="14" t="s">
        <v>15</v>
      </c>
      <c r="D215" s="14" t="s">
        <v>485</v>
      </c>
      <c r="E215" s="14" t="s">
        <v>466</v>
      </c>
      <c r="F215" s="11">
        <v>1260</v>
      </c>
      <c r="G215" s="8"/>
      <c r="H215" s="8"/>
      <c r="I215" s="8"/>
      <c r="J215" s="2"/>
      <c r="K215" s="2"/>
      <c r="L215" s="43">
        <f>SUM(F215:K215)</f>
        <v>1260</v>
      </c>
    </row>
    <row r="216" spans="1:12" x14ac:dyDescent="0.3">
      <c r="A216" s="29">
        <v>215</v>
      </c>
      <c r="B216" s="20" t="s">
        <v>921</v>
      </c>
      <c r="C216" s="20" t="str">
        <f ca="1">IFERROR(__xludf.DUMMYFUNCTION("""COMPUTED_VALUE"""),"BENJAMIN")</f>
        <v>BENJAMIN</v>
      </c>
      <c r="D216" s="2" t="s">
        <v>512</v>
      </c>
      <c r="E216" s="19"/>
      <c r="F216" s="8"/>
      <c r="G216" s="8"/>
      <c r="H216" s="8">
        <v>1250</v>
      </c>
      <c r="I216" s="8"/>
      <c r="J216" s="2"/>
      <c r="K216" s="2"/>
      <c r="L216" s="43">
        <f>SUM(F216:K216)</f>
        <v>1250</v>
      </c>
    </row>
    <row r="217" spans="1:12" x14ac:dyDescent="0.3">
      <c r="A217" s="29">
        <v>216</v>
      </c>
      <c r="B217" s="14" t="s">
        <v>642</v>
      </c>
      <c r="C217" s="14" t="s">
        <v>85</v>
      </c>
      <c r="D217" s="2"/>
      <c r="E217" s="2"/>
      <c r="F217" s="8"/>
      <c r="G217" s="8"/>
      <c r="H217" s="8"/>
      <c r="I217" s="30">
        <v>1250</v>
      </c>
      <c r="J217" s="2"/>
      <c r="K217" s="2"/>
      <c r="L217" s="43">
        <f>SUM(F217:K217)</f>
        <v>1250</v>
      </c>
    </row>
    <row r="218" spans="1:12" x14ac:dyDescent="0.3">
      <c r="A218" s="29">
        <v>217</v>
      </c>
      <c r="B218" s="14" t="s">
        <v>325</v>
      </c>
      <c r="C218" s="14" t="s">
        <v>168</v>
      </c>
      <c r="D218" s="14" t="s">
        <v>487</v>
      </c>
      <c r="E218" s="14" t="s">
        <v>437</v>
      </c>
      <c r="F218" s="11">
        <v>1250</v>
      </c>
      <c r="G218" s="8"/>
      <c r="H218" s="8"/>
      <c r="I218" s="8"/>
      <c r="J218" s="2"/>
      <c r="K218" s="2"/>
      <c r="L218" s="43">
        <f>SUM(F218:K218)</f>
        <v>1250</v>
      </c>
    </row>
    <row r="219" spans="1:12" x14ac:dyDescent="0.3">
      <c r="A219" s="29">
        <v>218</v>
      </c>
      <c r="B219" s="14" t="s">
        <v>326</v>
      </c>
      <c r="C219" s="3" t="s">
        <v>40</v>
      </c>
      <c r="D219" s="2"/>
      <c r="E219" s="2"/>
      <c r="F219" s="8"/>
      <c r="G219" s="11">
        <v>1250</v>
      </c>
      <c r="H219" s="8"/>
      <c r="I219" s="8"/>
      <c r="J219" s="2"/>
      <c r="K219" s="2"/>
      <c r="L219" s="43">
        <f>SUM(F219:K219)</f>
        <v>1250</v>
      </c>
    </row>
    <row r="220" spans="1:12" x14ac:dyDescent="0.3">
      <c r="A220" s="29">
        <v>219</v>
      </c>
      <c r="B220" s="14" t="s">
        <v>327</v>
      </c>
      <c r="C220" s="3" t="s">
        <v>41</v>
      </c>
      <c r="D220" s="2"/>
      <c r="E220" s="2"/>
      <c r="F220" s="8"/>
      <c r="G220" s="11">
        <v>1240</v>
      </c>
      <c r="H220" s="8"/>
      <c r="I220" s="8"/>
      <c r="J220" s="2"/>
      <c r="K220" s="2"/>
      <c r="L220" s="43">
        <f>SUM(F220:K220)</f>
        <v>1240</v>
      </c>
    </row>
    <row r="221" spans="1:12" x14ac:dyDescent="0.3">
      <c r="A221" s="29">
        <v>220</v>
      </c>
      <c r="B221" s="14" t="s">
        <v>643</v>
      </c>
      <c r="C221" s="14" t="s">
        <v>644</v>
      </c>
      <c r="D221" s="2"/>
      <c r="E221" s="2"/>
      <c r="F221" s="8"/>
      <c r="G221" s="8"/>
      <c r="H221" s="8"/>
      <c r="I221" s="30">
        <v>1240</v>
      </c>
      <c r="J221" s="2"/>
      <c r="K221" s="2"/>
      <c r="L221" s="43">
        <f>SUM(F221:K221)</f>
        <v>1240</v>
      </c>
    </row>
    <row r="222" spans="1:12" x14ac:dyDescent="0.3">
      <c r="A222" s="29">
        <v>221</v>
      </c>
      <c r="B222" s="14" t="s">
        <v>328</v>
      </c>
      <c r="C222" s="14" t="s">
        <v>169</v>
      </c>
      <c r="D222" s="14" t="s">
        <v>391</v>
      </c>
      <c r="E222" s="2"/>
      <c r="F222" s="11">
        <v>1240</v>
      </c>
      <c r="G222" s="8"/>
      <c r="H222" s="8"/>
      <c r="I222" s="8"/>
      <c r="J222" s="2"/>
      <c r="K222" s="2"/>
      <c r="L222" s="43">
        <f>SUM(F222:K222)</f>
        <v>1240</v>
      </c>
    </row>
    <row r="223" spans="1:12" x14ac:dyDescent="0.3">
      <c r="A223" s="29">
        <v>222</v>
      </c>
      <c r="B223" s="14" t="s">
        <v>329</v>
      </c>
      <c r="C223" s="14" t="s">
        <v>170</v>
      </c>
      <c r="D223" s="14" t="s">
        <v>494</v>
      </c>
      <c r="E223" s="14" t="s">
        <v>495</v>
      </c>
      <c r="F223" s="11">
        <v>1230</v>
      </c>
      <c r="G223" s="8"/>
      <c r="H223" s="8"/>
      <c r="I223" s="8"/>
      <c r="J223" s="2"/>
      <c r="K223" s="2"/>
      <c r="L223" s="43">
        <f>SUM(F223:K223)</f>
        <v>1230</v>
      </c>
    </row>
    <row r="224" spans="1:12" x14ac:dyDescent="0.3">
      <c r="A224" s="29">
        <v>223</v>
      </c>
      <c r="B224" s="14" t="s">
        <v>645</v>
      </c>
      <c r="C224" s="14" t="s">
        <v>646</v>
      </c>
      <c r="D224" s="2"/>
      <c r="E224" s="2"/>
      <c r="F224" s="8"/>
      <c r="G224" s="8"/>
      <c r="H224" s="8"/>
      <c r="I224" s="30">
        <v>1230</v>
      </c>
      <c r="J224" s="2"/>
      <c r="K224" s="2"/>
      <c r="L224" s="43">
        <f>SUM(F224:K224)</f>
        <v>1230</v>
      </c>
    </row>
    <row r="225" spans="1:12" x14ac:dyDescent="0.3">
      <c r="A225" s="29">
        <v>224</v>
      </c>
      <c r="B225" s="14" t="s">
        <v>330</v>
      </c>
      <c r="C225" s="14" t="s">
        <v>171</v>
      </c>
      <c r="D225" s="2" t="s">
        <v>391</v>
      </c>
      <c r="E225" s="2"/>
      <c r="F225" s="11">
        <v>1220</v>
      </c>
      <c r="G225" s="8"/>
      <c r="H225" s="8"/>
      <c r="I225" s="8"/>
      <c r="J225" s="2"/>
      <c r="K225" s="2"/>
      <c r="L225" s="43">
        <f>SUM(F225:K225)</f>
        <v>1220</v>
      </c>
    </row>
    <row r="226" spans="1:12" x14ac:dyDescent="0.3">
      <c r="A226" s="29">
        <v>225</v>
      </c>
      <c r="B226" s="14" t="s">
        <v>589</v>
      </c>
      <c r="C226" s="14" t="s">
        <v>647</v>
      </c>
      <c r="D226" s="2"/>
      <c r="E226" s="2"/>
      <c r="F226" s="8"/>
      <c r="G226" s="8"/>
      <c r="H226" s="8"/>
      <c r="I226" s="30">
        <v>1220</v>
      </c>
      <c r="J226" s="2"/>
      <c r="K226" s="2"/>
      <c r="L226" s="43">
        <f>SUM(F226:K226)</f>
        <v>1220</v>
      </c>
    </row>
    <row r="227" spans="1:12" x14ac:dyDescent="0.3">
      <c r="A227" s="29">
        <v>226</v>
      </c>
      <c r="B227" s="20" t="s">
        <v>947</v>
      </c>
      <c r="C227" s="20" t="str">
        <f ca="1">IFERROR(__xludf.DUMMYFUNCTION("""COMPUTED_VALUE"""),"THOMAS")</f>
        <v>THOMAS</v>
      </c>
      <c r="D227" s="2" t="s">
        <v>512</v>
      </c>
      <c r="E227" s="19"/>
      <c r="F227" s="8"/>
      <c r="G227" s="8"/>
      <c r="H227" s="8">
        <v>1220</v>
      </c>
      <c r="I227" s="8"/>
      <c r="J227" s="2"/>
      <c r="K227" s="2"/>
      <c r="L227" s="43">
        <f>SUM(F227:K227)</f>
        <v>1220</v>
      </c>
    </row>
    <row r="228" spans="1:12" x14ac:dyDescent="0.3">
      <c r="A228" s="29">
        <v>227</v>
      </c>
      <c r="B228" s="14" t="s">
        <v>648</v>
      </c>
      <c r="C228" s="14" t="s">
        <v>649</v>
      </c>
      <c r="D228" s="2"/>
      <c r="E228" s="2"/>
      <c r="F228" s="8"/>
      <c r="G228" s="8"/>
      <c r="H228" s="8"/>
      <c r="I228" s="30">
        <v>1210</v>
      </c>
      <c r="J228" s="2"/>
      <c r="K228" s="2"/>
      <c r="L228" s="43">
        <f>SUM(F228:K228)</f>
        <v>1210</v>
      </c>
    </row>
    <row r="229" spans="1:12" x14ac:dyDescent="0.3">
      <c r="A229" s="29">
        <v>228</v>
      </c>
      <c r="B229" s="14" t="s">
        <v>331</v>
      </c>
      <c r="C229" s="14" t="s">
        <v>23</v>
      </c>
      <c r="D229" s="14" t="s">
        <v>500</v>
      </c>
      <c r="E229" s="14" t="s">
        <v>437</v>
      </c>
      <c r="F229" s="11">
        <v>1210</v>
      </c>
      <c r="G229" s="8"/>
      <c r="H229" s="8"/>
      <c r="I229" s="8"/>
      <c r="J229" s="2"/>
      <c r="K229" s="2"/>
      <c r="L229" s="43">
        <f>SUM(F229:K229)</f>
        <v>1210</v>
      </c>
    </row>
    <row r="230" spans="1:12" x14ac:dyDescent="0.3">
      <c r="A230" s="29">
        <v>229</v>
      </c>
      <c r="B230" s="20" t="s">
        <v>956</v>
      </c>
      <c r="C230" s="20" t="str">
        <f ca="1">IFERROR(__xludf.DUMMYFUNCTION("""COMPUTED_VALUE"""),"ALEXANDER")</f>
        <v>ALEXANDER</v>
      </c>
      <c r="D230" s="2" t="s">
        <v>512</v>
      </c>
      <c r="E230" s="19"/>
      <c r="F230" s="8"/>
      <c r="G230" s="8"/>
      <c r="H230" s="8">
        <v>1210</v>
      </c>
      <c r="I230" s="8"/>
      <c r="J230" s="2"/>
      <c r="K230" s="2"/>
      <c r="L230" s="43">
        <f>SUM(F230:K230)</f>
        <v>1210</v>
      </c>
    </row>
    <row r="231" spans="1:12" x14ac:dyDescent="0.3">
      <c r="A231" s="29">
        <v>230</v>
      </c>
      <c r="B231" s="14" t="s">
        <v>332</v>
      </c>
      <c r="C231" s="14" t="s">
        <v>172</v>
      </c>
      <c r="D231" s="14" t="s">
        <v>503</v>
      </c>
      <c r="E231" s="14" t="s">
        <v>437</v>
      </c>
      <c r="F231" s="11">
        <v>1200</v>
      </c>
      <c r="G231" s="8"/>
      <c r="H231" s="8"/>
      <c r="I231" s="8"/>
      <c r="J231" s="2"/>
      <c r="K231" s="2"/>
      <c r="L231" s="43">
        <f>SUM(F231:K231)</f>
        <v>1200</v>
      </c>
    </row>
    <row r="232" spans="1:12" x14ac:dyDescent="0.3">
      <c r="A232" s="29">
        <v>231</v>
      </c>
      <c r="B232" s="14" t="s">
        <v>1</v>
      </c>
      <c r="C232" s="14" t="s">
        <v>650</v>
      </c>
      <c r="D232" s="2"/>
      <c r="E232" s="2"/>
      <c r="F232" s="8"/>
      <c r="G232" s="8"/>
      <c r="H232" s="8"/>
      <c r="I232" s="30">
        <v>1200</v>
      </c>
      <c r="J232" s="2"/>
      <c r="K232" s="2"/>
      <c r="L232" s="43">
        <f>SUM(F232:K232)</f>
        <v>1200</v>
      </c>
    </row>
    <row r="233" spans="1:12" x14ac:dyDescent="0.3">
      <c r="A233" s="29">
        <v>232</v>
      </c>
      <c r="B233" s="20" t="s">
        <v>950</v>
      </c>
      <c r="C233" s="20" t="str">
        <f ca="1">IFERROR(__xludf.DUMMYFUNCTION("""COMPUTED_VALUE"""),"ROMAIN")</f>
        <v>ROMAIN</v>
      </c>
      <c r="D233" s="19" t="s">
        <v>512</v>
      </c>
      <c r="E233" s="19"/>
      <c r="F233" s="8"/>
      <c r="G233" s="8"/>
      <c r="H233" s="8">
        <v>1200</v>
      </c>
      <c r="I233" s="8"/>
      <c r="J233" s="2"/>
      <c r="K233" s="2"/>
      <c r="L233" s="43">
        <f>SUM(F233:K233)</f>
        <v>1200</v>
      </c>
    </row>
    <row r="234" spans="1:12" x14ac:dyDescent="0.3">
      <c r="A234" s="29">
        <v>233</v>
      </c>
      <c r="B234" s="20" t="s">
        <v>917</v>
      </c>
      <c r="C234" s="20" t="str">
        <f ca="1">IFERROR(__xludf.DUMMYFUNCTION("""COMPUTED_VALUE"""),"GUILLAUME")</f>
        <v>GUILLAUME</v>
      </c>
      <c r="D234" s="2" t="s">
        <v>530</v>
      </c>
      <c r="E234" s="19" t="s">
        <v>466</v>
      </c>
      <c r="F234" s="8"/>
      <c r="G234" s="8"/>
      <c r="H234" s="8">
        <v>1190</v>
      </c>
      <c r="I234" s="8"/>
      <c r="J234" s="2"/>
      <c r="K234" s="2"/>
      <c r="L234" s="43">
        <f>SUM(F234:K234)</f>
        <v>1190</v>
      </c>
    </row>
    <row r="235" spans="1:12" x14ac:dyDescent="0.3">
      <c r="A235" s="29">
        <v>234</v>
      </c>
      <c r="B235" s="14" t="s">
        <v>651</v>
      </c>
      <c r="C235" s="14" t="s">
        <v>652</v>
      </c>
      <c r="D235" s="2"/>
      <c r="E235" s="2"/>
      <c r="F235" s="8"/>
      <c r="G235" s="8"/>
      <c r="H235" s="8"/>
      <c r="I235" s="30">
        <v>1190</v>
      </c>
      <c r="J235" s="2"/>
      <c r="K235" s="2"/>
      <c r="L235" s="43">
        <f>SUM(F235:K235)</f>
        <v>1190</v>
      </c>
    </row>
    <row r="236" spans="1:12" x14ac:dyDescent="0.3">
      <c r="A236" s="29">
        <v>235</v>
      </c>
      <c r="B236" s="14" t="s">
        <v>334</v>
      </c>
      <c r="C236" s="14" t="s">
        <v>173</v>
      </c>
      <c r="D236" s="14" t="s">
        <v>391</v>
      </c>
      <c r="E236" s="2"/>
      <c r="F236" s="11">
        <v>1180</v>
      </c>
      <c r="G236" s="8"/>
      <c r="H236" s="8"/>
      <c r="I236" s="8"/>
      <c r="J236" s="2"/>
      <c r="K236" s="2"/>
      <c r="L236" s="43">
        <f>SUM(F236:K236)</f>
        <v>1180</v>
      </c>
    </row>
    <row r="237" spans="1:12" x14ac:dyDescent="0.3">
      <c r="A237" s="29">
        <v>236</v>
      </c>
      <c r="B237" s="14" t="s">
        <v>969</v>
      </c>
      <c r="C237" s="14" t="s">
        <v>653</v>
      </c>
      <c r="D237" s="2"/>
      <c r="E237" s="2"/>
      <c r="F237" s="8"/>
      <c r="G237" s="8"/>
      <c r="H237" s="8"/>
      <c r="I237" s="30">
        <v>1180</v>
      </c>
      <c r="J237" s="2"/>
      <c r="K237" s="2"/>
      <c r="L237" s="43">
        <f>SUM(F237:K237)</f>
        <v>1180</v>
      </c>
    </row>
    <row r="238" spans="1:12" x14ac:dyDescent="0.3">
      <c r="A238" s="29">
        <v>237</v>
      </c>
      <c r="B238" s="20" t="s">
        <v>937</v>
      </c>
      <c r="C238" s="20" t="str">
        <f ca="1">IFERROR(__xludf.DUMMYFUNCTION("""COMPUTED_VALUE"""),"JOSSELIN")</f>
        <v>JOSSELIN</v>
      </c>
      <c r="D238" s="2" t="s">
        <v>531</v>
      </c>
      <c r="E238" s="19" t="s">
        <v>489</v>
      </c>
      <c r="F238" s="8"/>
      <c r="G238" s="8"/>
      <c r="H238" s="8">
        <v>1180</v>
      </c>
      <c r="I238" s="8"/>
      <c r="J238" s="2"/>
      <c r="K238" s="2"/>
      <c r="L238" s="43">
        <f>SUM(F238:K238)</f>
        <v>1180</v>
      </c>
    </row>
    <row r="239" spans="1:12" x14ac:dyDescent="0.3">
      <c r="A239" s="29">
        <v>238</v>
      </c>
      <c r="B239" s="20" t="s">
        <v>929</v>
      </c>
      <c r="C239" s="20" t="str">
        <f ca="1">IFERROR(__xludf.DUMMYFUNCTION("""COMPUTED_VALUE"""),"ROMAIN")</f>
        <v>ROMAIN</v>
      </c>
      <c r="D239" s="19" t="s">
        <v>512</v>
      </c>
      <c r="E239" s="19"/>
      <c r="F239" s="8"/>
      <c r="G239" s="8"/>
      <c r="H239" s="8">
        <v>1175</v>
      </c>
      <c r="I239" s="8"/>
      <c r="J239" s="2"/>
      <c r="K239" s="2"/>
      <c r="L239" s="43">
        <f>SUM(F239:K239)</f>
        <v>1175</v>
      </c>
    </row>
    <row r="240" spans="1:12" x14ac:dyDescent="0.3">
      <c r="A240" s="29">
        <v>239</v>
      </c>
      <c r="B240" s="14" t="s">
        <v>970</v>
      </c>
      <c r="C240" s="14" t="s">
        <v>654</v>
      </c>
      <c r="D240" s="2"/>
      <c r="E240" s="2"/>
      <c r="F240" s="8"/>
      <c r="G240" s="8"/>
      <c r="H240" s="8"/>
      <c r="I240" s="30">
        <v>1175</v>
      </c>
      <c r="J240" s="2"/>
      <c r="K240" s="2"/>
      <c r="L240" s="43">
        <f>SUM(F240:K240)</f>
        <v>1175</v>
      </c>
    </row>
    <row r="241" spans="1:12" x14ac:dyDescent="0.3">
      <c r="A241" s="29">
        <v>240</v>
      </c>
      <c r="B241" s="14" t="s">
        <v>300</v>
      </c>
      <c r="C241" s="14" t="s">
        <v>162</v>
      </c>
      <c r="D241" s="14" t="s">
        <v>391</v>
      </c>
      <c r="E241" s="2"/>
      <c r="F241" s="11">
        <v>1175</v>
      </c>
      <c r="G241" s="8"/>
      <c r="H241" s="8"/>
      <c r="I241" s="8"/>
      <c r="J241" s="2"/>
      <c r="K241" s="2"/>
      <c r="L241" s="43">
        <f>SUM(F241:K241)</f>
        <v>1175</v>
      </c>
    </row>
    <row r="242" spans="1:12" x14ac:dyDescent="0.3">
      <c r="A242" s="29">
        <v>241</v>
      </c>
      <c r="B242" s="20" t="s">
        <v>913</v>
      </c>
      <c r="C242" s="20" t="str">
        <f ca="1">IFERROR(__xludf.DUMMYFUNCTION("""COMPUTED_VALUE"""),"ALEXANDRE")</f>
        <v>ALEXANDRE</v>
      </c>
      <c r="D242" s="2" t="s">
        <v>512</v>
      </c>
      <c r="E242" s="19"/>
      <c r="F242" s="8"/>
      <c r="G242" s="8"/>
      <c r="H242" s="8">
        <v>1170</v>
      </c>
      <c r="I242" s="8"/>
      <c r="J242" s="2"/>
      <c r="K242" s="2"/>
      <c r="L242" s="43">
        <f>SUM(F242:K242)</f>
        <v>1170</v>
      </c>
    </row>
    <row r="243" spans="1:12" x14ac:dyDescent="0.3">
      <c r="A243" s="29">
        <v>242</v>
      </c>
      <c r="B243" s="14" t="s">
        <v>335</v>
      </c>
      <c r="C243" s="14" t="s">
        <v>174</v>
      </c>
      <c r="D243" s="2" t="s">
        <v>391</v>
      </c>
      <c r="E243" s="2"/>
      <c r="F243" s="11">
        <v>1170</v>
      </c>
      <c r="G243" s="8"/>
      <c r="H243" s="8"/>
      <c r="I243" s="8"/>
      <c r="J243" s="2"/>
      <c r="K243" s="2"/>
      <c r="L243" s="43">
        <f>SUM(F243:K243)</f>
        <v>1170</v>
      </c>
    </row>
    <row r="244" spans="1:12" x14ac:dyDescent="0.3">
      <c r="A244" s="29">
        <v>243</v>
      </c>
      <c r="B244" s="14" t="s">
        <v>655</v>
      </c>
      <c r="C244" s="14" t="s">
        <v>656</v>
      </c>
      <c r="D244" s="2"/>
      <c r="E244" s="2"/>
      <c r="F244" s="8"/>
      <c r="G244" s="8"/>
      <c r="H244" s="8"/>
      <c r="I244" s="30">
        <v>1170</v>
      </c>
      <c r="J244" s="2"/>
      <c r="K244" s="2"/>
      <c r="L244" s="43">
        <f>SUM(F244:K244)</f>
        <v>1170</v>
      </c>
    </row>
    <row r="245" spans="1:12" x14ac:dyDescent="0.3">
      <c r="A245" s="29">
        <v>244</v>
      </c>
      <c r="B245" s="14" t="s">
        <v>336</v>
      </c>
      <c r="C245" s="14" t="s">
        <v>164</v>
      </c>
      <c r="D245" s="2" t="s">
        <v>391</v>
      </c>
      <c r="E245" s="2"/>
      <c r="F245" s="11">
        <v>1165</v>
      </c>
      <c r="G245" s="8"/>
      <c r="H245" s="8"/>
      <c r="I245" s="8"/>
      <c r="J245" s="2"/>
      <c r="K245" s="2"/>
      <c r="L245" s="43">
        <f>SUM(F245:K245)</f>
        <v>1165</v>
      </c>
    </row>
    <row r="246" spans="1:12" x14ac:dyDescent="0.3">
      <c r="A246" s="29">
        <v>245</v>
      </c>
      <c r="B246" s="20" t="s">
        <v>954</v>
      </c>
      <c r="C246" s="20" t="str">
        <f ca="1">IFERROR(__xludf.DUMMYFUNCTION("""COMPUTED_VALUE"""),"DAMIEN")</f>
        <v>DAMIEN</v>
      </c>
      <c r="D246" s="2" t="s">
        <v>532</v>
      </c>
      <c r="E246" s="19" t="s">
        <v>427</v>
      </c>
      <c r="F246" s="8"/>
      <c r="G246" s="8"/>
      <c r="H246" s="8">
        <v>1165</v>
      </c>
      <c r="I246" s="8"/>
      <c r="J246" s="2"/>
      <c r="K246" s="2"/>
      <c r="L246" s="43">
        <f>SUM(F246:K246)</f>
        <v>1165</v>
      </c>
    </row>
    <row r="247" spans="1:12" x14ac:dyDescent="0.3">
      <c r="A247" s="29">
        <v>246</v>
      </c>
      <c r="B247" s="20" t="s">
        <v>943</v>
      </c>
      <c r="C247" s="20" t="str">
        <f ca="1">IFERROR(__xludf.DUMMYFUNCTION("""COMPUTED_VALUE"""),"OCTAVE")</f>
        <v>OCTAVE</v>
      </c>
      <c r="D247" s="19" t="s">
        <v>512</v>
      </c>
      <c r="E247" s="19"/>
      <c r="F247" s="8"/>
      <c r="G247" s="8"/>
      <c r="H247" s="8">
        <v>1160</v>
      </c>
      <c r="I247" s="8"/>
      <c r="J247" s="2"/>
      <c r="K247" s="2"/>
      <c r="L247" s="43">
        <f>SUM(F247:K247)</f>
        <v>1160</v>
      </c>
    </row>
    <row r="248" spans="1:12" x14ac:dyDescent="0.3">
      <c r="A248" s="29">
        <v>247</v>
      </c>
      <c r="B248" s="14" t="s">
        <v>971</v>
      </c>
      <c r="C248" s="14" t="s">
        <v>657</v>
      </c>
      <c r="D248" s="2"/>
      <c r="E248" s="2"/>
      <c r="F248" s="8"/>
      <c r="G248" s="8"/>
      <c r="H248" s="8"/>
      <c r="I248" s="30">
        <v>1160</v>
      </c>
      <c r="J248" s="2"/>
      <c r="K248" s="2"/>
      <c r="L248" s="43">
        <f>SUM(F248:K248)</f>
        <v>1160</v>
      </c>
    </row>
    <row r="249" spans="1:12" x14ac:dyDescent="0.3">
      <c r="A249" s="29">
        <v>248</v>
      </c>
      <c r="B249" s="14" t="s">
        <v>972</v>
      </c>
      <c r="C249" s="14" t="s">
        <v>151</v>
      </c>
      <c r="D249" s="2"/>
      <c r="E249" s="2"/>
      <c r="F249" s="8"/>
      <c r="G249" s="8"/>
      <c r="H249" s="8"/>
      <c r="I249" s="30">
        <v>1145</v>
      </c>
      <c r="J249" s="2"/>
      <c r="K249" s="2"/>
      <c r="L249" s="43">
        <f>SUM(F249:K249)</f>
        <v>1145</v>
      </c>
    </row>
    <row r="250" spans="1:12" x14ac:dyDescent="0.3">
      <c r="A250" s="29">
        <v>249</v>
      </c>
      <c r="B250" s="20" t="s">
        <v>953</v>
      </c>
      <c r="C250" s="20" t="str">
        <f ca="1">IFERROR(__xludf.DUMMYFUNCTION("""COMPUTED_VALUE"""),"CAMILLE")</f>
        <v>CAMILLE</v>
      </c>
      <c r="D250" s="19" t="s">
        <v>512</v>
      </c>
      <c r="E250" s="19"/>
      <c r="F250" s="8"/>
      <c r="G250" s="8"/>
      <c r="H250" s="8">
        <v>1145</v>
      </c>
      <c r="I250" s="8"/>
      <c r="J250" s="2"/>
      <c r="K250" s="2"/>
      <c r="L250" s="43">
        <f>SUM(F250:K250)</f>
        <v>1145</v>
      </c>
    </row>
    <row r="251" spans="1:12" x14ac:dyDescent="0.3">
      <c r="A251" s="29">
        <v>250</v>
      </c>
      <c r="B251" s="14" t="s">
        <v>973</v>
      </c>
      <c r="C251" s="14" t="s">
        <v>151</v>
      </c>
      <c r="D251" s="2"/>
      <c r="E251" s="2"/>
      <c r="F251" s="8"/>
      <c r="G251" s="8"/>
      <c r="H251" s="8"/>
      <c r="I251" s="30">
        <v>1140</v>
      </c>
      <c r="J251" s="2"/>
      <c r="K251" s="2"/>
      <c r="L251" s="43">
        <f>SUM(F251:K251)</f>
        <v>1140</v>
      </c>
    </row>
    <row r="252" spans="1:12" x14ac:dyDescent="0.3">
      <c r="A252" s="29">
        <v>251</v>
      </c>
      <c r="B252" s="20" t="s">
        <v>930</v>
      </c>
      <c r="C252" s="20" t="str">
        <f ca="1">IFERROR(__xludf.DUMMYFUNCTION("""COMPUTED_VALUE"""),"CLÉMENT")</f>
        <v>CLÉMENT</v>
      </c>
      <c r="D252" s="2" t="s">
        <v>512</v>
      </c>
      <c r="E252" s="19"/>
      <c r="F252" s="8"/>
      <c r="G252" s="8"/>
      <c r="H252" s="8">
        <v>1140</v>
      </c>
      <c r="I252" s="8"/>
      <c r="J252" s="2"/>
      <c r="K252" s="2"/>
      <c r="L252" s="43">
        <f>SUM(F252:K252)</f>
        <v>1140</v>
      </c>
    </row>
    <row r="253" spans="1:12" x14ac:dyDescent="0.3">
      <c r="A253" s="29">
        <v>252</v>
      </c>
      <c r="B253" s="20" t="s">
        <v>934</v>
      </c>
      <c r="C253" s="20" t="str">
        <f ca="1">IFERROR(__xludf.DUMMYFUNCTION("""COMPUTED_VALUE"""),"NICOLAS")</f>
        <v>NICOLAS</v>
      </c>
      <c r="D253" s="2" t="s">
        <v>512</v>
      </c>
      <c r="E253" s="19"/>
      <c r="F253" s="8"/>
      <c r="G253" s="8"/>
      <c r="H253" s="8">
        <v>1135</v>
      </c>
      <c r="I253" s="8"/>
      <c r="J253" s="2"/>
      <c r="K253" s="2"/>
      <c r="L253" s="43">
        <f>SUM(F253:K253)</f>
        <v>1135</v>
      </c>
    </row>
    <row r="254" spans="1:12" x14ac:dyDescent="0.3">
      <c r="A254" s="29">
        <v>253</v>
      </c>
      <c r="B254" s="14" t="s">
        <v>974</v>
      </c>
      <c r="C254" s="14" t="s">
        <v>660</v>
      </c>
      <c r="D254" s="2"/>
      <c r="E254" s="2"/>
      <c r="F254" s="8"/>
      <c r="G254" s="8"/>
      <c r="H254" s="8"/>
      <c r="I254" s="30">
        <v>1135</v>
      </c>
      <c r="J254" s="2"/>
      <c r="K254" s="2"/>
      <c r="L254" s="43">
        <f>SUM(F254:K254)</f>
        <v>1135</v>
      </c>
    </row>
    <row r="255" spans="1:12" x14ac:dyDescent="0.3">
      <c r="A255" s="29">
        <v>254</v>
      </c>
      <c r="B255" s="20" t="s">
        <v>942</v>
      </c>
      <c r="C255" s="20" t="str">
        <f ca="1">IFERROR(__xludf.DUMMYFUNCTION("""COMPUTED_VALUE"""),"GRÉGORY")</f>
        <v>GRÉGORY</v>
      </c>
      <c r="D255" s="19" t="s">
        <v>512</v>
      </c>
      <c r="E255" s="19"/>
      <c r="F255" s="8"/>
      <c r="G255" s="8"/>
      <c r="H255" s="8">
        <v>1130</v>
      </c>
      <c r="I255" s="8"/>
      <c r="J255" s="2"/>
      <c r="K255" s="2"/>
      <c r="L255" s="43">
        <f>SUM(F255:K255)</f>
        <v>1130</v>
      </c>
    </row>
    <row r="256" spans="1:12" x14ac:dyDescent="0.3">
      <c r="A256" s="29">
        <v>255</v>
      </c>
      <c r="B256" s="14" t="s">
        <v>829</v>
      </c>
      <c r="C256" s="14" t="s">
        <v>8</v>
      </c>
      <c r="D256" s="2"/>
      <c r="E256" s="2"/>
      <c r="F256" s="8"/>
      <c r="G256" s="8"/>
      <c r="H256" s="8"/>
      <c r="I256" s="30">
        <v>1130</v>
      </c>
      <c r="J256" s="2"/>
      <c r="K256" s="2"/>
      <c r="L256" s="43">
        <f>SUM(F256:K256)</f>
        <v>1130</v>
      </c>
    </row>
    <row r="257" spans="1:12" x14ac:dyDescent="0.3">
      <c r="A257" s="29">
        <v>256</v>
      </c>
      <c r="B257" s="20" t="s">
        <v>927</v>
      </c>
      <c r="C257" s="20" t="str">
        <f ca="1">IFERROR(__xludf.DUMMYFUNCTION("""COMPUTED_VALUE"""),"BENOÎT")</f>
        <v>BENOÎT</v>
      </c>
      <c r="D257" s="2" t="s">
        <v>512</v>
      </c>
      <c r="E257" s="19"/>
      <c r="F257" s="8"/>
      <c r="G257" s="8"/>
      <c r="H257" s="8">
        <v>1125</v>
      </c>
      <c r="I257" s="8"/>
      <c r="J257" s="2"/>
      <c r="K257" s="2"/>
      <c r="L257" s="43">
        <f>SUM(F257:K257)</f>
        <v>1125</v>
      </c>
    </row>
    <row r="258" spans="1:12" x14ac:dyDescent="0.3">
      <c r="A258" s="29">
        <v>257</v>
      </c>
      <c r="B258" s="20" t="s">
        <v>952</v>
      </c>
      <c r="C258" s="20" t="str">
        <f ca="1">IFERROR(__xludf.DUMMYFUNCTION("""COMPUTED_VALUE"""),"DAVID")</f>
        <v>DAVID</v>
      </c>
      <c r="D258" s="2" t="s">
        <v>533</v>
      </c>
      <c r="E258" s="19" t="s">
        <v>427</v>
      </c>
      <c r="F258" s="8"/>
      <c r="G258" s="8"/>
      <c r="H258" s="8">
        <v>1120</v>
      </c>
      <c r="I258" s="8"/>
      <c r="J258" s="2"/>
      <c r="K258" s="2"/>
      <c r="L258" s="43">
        <f>SUM(F258:K258)</f>
        <v>1120</v>
      </c>
    </row>
    <row r="259" spans="1:12" x14ac:dyDescent="0.3">
      <c r="A259" s="29">
        <v>258</v>
      </c>
      <c r="B259" s="20" t="s">
        <v>926</v>
      </c>
      <c r="C259" s="20" t="str">
        <f ca="1">IFERROR(__xludf.DUMMYFUNCTION("""COMPUTED_VALUE"""),"MAXIME")</f>
        <v>MAXIME</v>
      </c>
      <c r="D259" s="19" t="s">
        <v>512</v>
      </c>
      <c r="E259" s="19"/>
      <c r="F259" s="8"/>
      <c r="G259" s="8"/>
      <c r="H259" s="8">
        <v>1115</v>
      </c>
      <c r="I259" s="8"/>
      <c r="J259" s="2"/>
      <c r="K259" s="2"/>
      <c r="L259" s="43">
        <f>SUM(F259:K259)</f>
        <v>1115</v>
      </c>
    </row>
    <row r="260" spans="1:12" x14ac:dyDescent="0.3">
      <c r="A260" s="29">
        <v>259</v>
      </c>
      <c r="B260" s="20" t="s">
        <v>919</v>
      </c>
      <c r="C260" s="20" t="str">
        <f ca="1">IFERROR(__xludf.DUMMYFUNCTION("""COMPUTED_VALUE"""),"BENJAMIN")</f>
        <v>BENJAMIN</v>
      </c>
      <c r="D260" s="2" t="s">
        <v>534</v>
      </c>
      <c r="E260" s="19" t="s">
        <v>427</v>
      </c>
      <c r="F260" s="8"/>
      <c r="G260" s="8"/>
      <c r="H260" s="8">
        <v>1110</v>
      </c>
      <c r="I260" s="8"/>
      <c r="J260" s="2"/>
      <c r="K260" s="2"/>
      <c r="L260" s="43">
        <f>SUM(F260:K260)</f>
        <v>1110</v>
      </c>
    </row>
    <row r="261" spans="1:12" x14ac:dyDescent="0.3">
      <c r="A261" s="29">
        <v>260</v>
      </c>
      <c r="B261" s="20" t="s">
        <v>961</v>
      </c>
      <c r="C261" s="20" t="str">
        <f ca="1">IFERROR(__xludf.DUMMYFUNCTION("""COMPUTED_VALUE"""),"THOMAS")</f>
        <v>THOMAS</v>
      </c>
      <c r="D261" s="2" t="s">
        <v>512</v>
      </c>
      <c r="E261" s="19"/>
      <c r="F261" s="8"/>
      <c r="G261" s="8"/>
      <c r="H261" s="8">
        <v>1105</v>
      </c>
      <c r="I261" s="8"/>
      <c r="J261" s="2"/>
      <c r="K261" s="2"/>
      <c r="L261" s="43">
        <f>SUM(F261:K261)</f>
        <v>1105</v>
      </c>
    </row>
    <row r="262" spans="1:12" x14ac:dyDescent="0.3">
      <c r="A262" s="29">
        <v>261</v>
      </c>
      <c r="B262" s="20" t="s">
        <v>800</v>
      </c>
      <c r="C262" s="20" t="str">
        <f ca="1">IFERROR(__xludf.DUMMYFUNCTION("""COMPUTED_VALUE"""),"ELVEN")</f>
        <v>ELVEN</v>
      </c>
      <c r="D262" s="19" t="s">
        <v>535</v>
      </c>
      <c r="E262" s="19" t="s">
        <v>536</v>
      </c>
      <c r="F262" s="8"/>
      <c r="G262" s="8"/>
      <c r="H262" s="8">
        <v>1100</v>
      </c>
      <c r="I262" s="8"/>
      <c r="J262" s="2"/>
      <c r="K262" s="2"/>
      <c r="L262" s="43">
        <f>SUM(F262:K262)</f>
        <v>1100</v>
      </c>
    </row>
    <row r="263" spans="1:12" x14ac:dyDescent="0.3">
      <c r="A263" s="29">
        <v>262</v>
      </c>
      <c r="B263" s="20" t="s">
        <v>923</v>
      </c>
      <c r="C263" s="20" t="str">
        <f ca="1">IFERROR(__xludf.DUMMYFUNCTION("""COMPUTED_VALUE"""),"ANICET")</f>
        <v>ANICET</v>
      </c>
      <c r="D263" s="2" t="s">
        <v>512</v>
      </c>
      <c r="E263" s="19"/>
      <c r="F263" s="8"/>
      <c r="G263" s="8"/>
      <c r="H263" s="8">
        <v>1095</v>
      </c>
      <c r="I263" s="8"/>
      <c r="J263" s="2"/>
      <c r="K263" s="2"/>
      <c r="L263" s="43">
        <f>SUM(F263:K263)</f>
        <v>1095</v>
      </c>
    </row>
  </sheetData>
  <sortState xmlns:xlrd2="http://schemas.microsoft.com/office/spreadsheetml/2017/richdata2" ref="A2:L263">
    <sortCondition descending="1" ref="L1:L263"/>
  </sortState>
  <conditionalFormatting sqref="B96 B87:C95 E88:E141 B97:C141">
    <cfRule type="containsBlanks" dxfId="4" priority="2">
      <formula>LEN(TRIM(B87))=0</formula>
    </cfRule>
  </conditionalFormatting>
  <conditionalFormatting sqref="D87:E87 D90 D93 D96 D100 D102 D105 D108 D111 D113 D115 D118 D121 D124 D126 D129 D132 D134 D137 D140">
    <cfRule type="containsBlanks" dxfId="3" priority="1">
      <formula>LEN(TRIM(D87))=0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8"/>
  <sheetViews>
    <sheetView workbookViewId="0">
      <selection activeCell="C6" sqref="C6"/>
    </sheetView>
  </sheetViews>
  <sheetFormatPr baseColWidth="10" defaultColWidth="10.81640625" defaultRowHeight="12" x14ac:dyDescent="0.3"/>
  <cols>
    <col min="1" max="1" width="4.54296875" style="49" bestFit="1" customWidth="1"/>
    <col min="2" max="2" width="18.26953125" style="13" bestFit="1" customWidth="1"/>
    <col min="3" max="3" width="18.7265625" style="13" customWidth="1"/>
    <col min="4" max="4" width="19.26953125" style="13" customWidth="1"/>
    <col min="5" max="5" width="36.26953125" style="4" customWidth="1"/>
    <col min="6" max="6" width="4.453125" style="4" bestFit="1" customWidth="1"/>
    <col min="7" max="7" width="8.26953125" style="4" bestFit="1" customWidth="1"/>
    <col min="8" max="8" width="10.1796875" style="1" customWidth="1"/>
    <col min="9" max="9" width="5" style="1" bestFit="1" customWidth="1"/>
    <col min="10" max="10" width="8.1796875" style="1" bestFit="1" customWidth="1"/>
    <col min="11" max="11" width="4.1796875" style="1" bestFit="1" customWidth="1"/>
    <col min="12" max="12" width="5.453125" style="15" bestFit="1" customWidth="1"/>
    <col min="13" max="16384" width="10.81640625" style="1"/>
  </cols>
  <sheetData>
    <row r="1" spans="1:12" x14ac:dyDescent="0.3">
      <c r="A1" s="31" t="s">
        <v>101</v>
      </c>
      <c r="B1" s="22" t="s">
        <v>102</v>
      </c>
      <c r="C1" s="22" t="s">
        <v>103</v>
      </c>
      <c r="D1" s="22" t="s">
        <v>104</v>
      </c>
      <c r="E1" s="23" t="s">
        <v>112</v>
      </c>
      <c r="F1" s="24" t="s">
        <v>105</v>
      </c>
      <c r="G1" s="24" t="s">
        <v>110</v>
      </c>
      <c r="H1" s="24" t="s">
        <v>106</v>
      </c>
      <c r="I1" s="24" t="s">
        <v>107</v>
      </c>
      <c r="J1" s="24" t="s">
        <v>108</v>
      </c>
      <c r="K1" s="24" t="s">
        <v>109</v>
      </c>
      <c r="L1" s="25" t="s">
        <v>111</v>
      </c>
    </row>
    <row r="2" spans="1:12" x14ac:dyDescent="0.3">
      <c r="A2" s="34">
        <v>1</v>
      </c>
      <c r="B2" s="7" t="s">
        <v>392</v>
      </c>
      <c r="C2" s="7" t="s">
        <v>95</v>
      </c>
      <c r="D2" s="14" t="s">
        <v>506</v>
      </c>
      <c r="E2" s="14" t="s">
        <v>489</v>
      </c>
      <c r="F2" s="11">
        <v>1500</v>
      </c>
      <c r="G2" s="11">
        <v>1900</v>
      </c>
      <c r="H2" s="11">
        <v>1500</v>
      </c>
      <c r="I2" s="32">
        <v>1430</v>
      </c>
      <c r="J2" s="8">
        <v>2500</v>
      </c>
      <c r="K2" s="2"/>
      <c r="L2" s="33">
        <f>SUM(F2:K2)</f>
        <v>8830</v>
      </c>
    </row>
    <row r="3" spans="1:12" x14ac:dyDescent="0.3">
      <c r="A3" s="34">
        <v>2</v>
      </c>
      <c r="B3" s="12" t="s">
        <v>393</v>
      </c>
      <c r="C3" s="14" t="s">
        <v>191</v>
      </c>
      <c r="D3" s="2" t="s">
        <v>391</v>
      </c>
      <c r="E3" s="14"/>
      <c r="F3" s="11">
        <v>3000</v>
      </c>
      <c r="G3" s="8"/>
      <c r="H3" s="11">
        <v>2750</v>
      </c>
      <c r="I3" s="32">
        <v>3000</v>
      </c>
      <c r="J3" s="2"/>
      <c r="K3" s="2"/>
      <c r="L3" s="33">
        <f>SUM(F3:K3)</f>
        <v>8750</v>
      </c>
    </row>
    <row r="4" spans="1:12" x14ac:dyDescent="0.3">
      <c r="A4" s="34">
        <v>3</v>
      </c>
      <c r="B4" s="12" t="s">
        <v>400</v>
      </c>
      <c r="C4" s="14" t="s">
        <v>195</v>
      </c>
      <c r="D4" s="2" t="s">
        <v>391</v>
      </c>
      <c r="E4" s="14"/>
      <c r="F4" s="11">
        <v>2100</v>
      </c>
      <c r="G4" s="8"/>
      <c r="H4" s="11">
        <v>1900</v>
      </c>
      <c r="I4" s="32">
        <v>1800</v>
      </c>
      <c r="J4" s="2"/>
      <c r="K4" s="2"/>
      <c r="L4" s="33">
        <f>SUM(F4:K4)</f>
        <v>5800</v>
      </c>
    </row>
    <row r="5" spans="1:12" x14ac:dyDescent="0.3">
      <c r="A5" s="34">
        <v>4</v>
      </c>
      <c r="B5" s="12" t="s">
        <v>421</v>
      </c>
      <c r="C5" s="7" t="s">
        <v>131</v>
      </c>
      <c r="D5" s="14" t="s">
        <v>508</v>
      </c>
      <c r="E5" s="14" t="s">
        <v>437</v>
      </c>
      <c r="F5" s="11">
        <v>1420</v>
      </c>
      <c r="G5" s="8"/>
      <c r="H5" s="11"/>
      <c r="I5" s="32">
        <v>1410</v>
      </c>
      <c r="J5" s="2"/>
      <c r="K5" s="41">
        <v>2750</v>
      </c>
      <c r="L5" s="33">
        <f>SUM(F5:K5)</f>
        <v>5580</v>
      </c>
    </row>
    <row r="6" spans="1:12" x14ac:dyDescent="0.3">
      <c r="A6" s="34">
        <v>5</v>
      </c>
      <c r="B6" s="7" t="s">
        <v>406</v>
      </c>
      <c r="C6" s="7" t="s">
        <v>97</v>
      </c>
      <c r="D6" s="14" t="s">
        <v>391</v>
      </c>
      <c r="E6" s="14"/>
      <c r="F6" s="11">
        <v>1850</v>
      </c>
      <c r="G6" s="8"/>
      <c r="H6" s="11">
        <v>1750</v>
      </c>
      <c r="I6" s="32">
        <v>1550</v>
      </c>
      <c r="J6" s="2"/>
      <c r="K6" s="2"/>
      <c r="L6" s="33">
        <f>SUM(F6:K6)</f>
        <v>5150</v>
      </c>
    </row>
    <row r="7" spans="1:12" x14ac:dyDescent="0.3">
      <c r="A7" s="34">
        <v>6</v>
      </c>
      <c r="B7" s="12" t="s">
        <v>420</v>
      </c>
      <c r="C7" s="14" t="s">
        <v>42</v>
      </c>
      <c r="D7" s="2" t="s">
        <v>391</v>
      </c>
      <c r="E7" s="14"/>
      <c r="F7" s="11">
        <v>1430</v>
      </c>
      <c r="G7" s="8"/>
      <c r="H7" s="11"/>
      <c r="I7" s="32">
        <v>1470</v>
      </c>
      <c r="J7" s="8">
        <v>2000</v>
      </c>
      <c r="K7" s="2"/>
      <c r="L7" s="33">
        <f>SUM(F7:K7)</f>
        <v>4900</v>
      </c>
    </row>
    <row r="8" spans="1:12" x14ac:dyDescent="0.3">
      <c r="A8" s="34">
        <v>7</v>
      </c>
      <c r="B8" s="12" t="s">
        <v>99</v>
      </c>
      <c r="C8" s="7" t="s">
        <v>100</v>
      </c>
      <c r="D8" s="14" t="s">
        <v>391</v>
      </c>
      <c r="E8" s="14"/>
      <c r="F8" s="11">
        <v>1410</v>
      </c>
      <c r="G8" s="11">
        <v>1700</v>
      </c>
      <c r="H8" s="11"/>
      <c r="I8" s="32">
        <v>1440</v>
      </c>
      <c r="J8" s="2"/>
      <c r="K8" s="2"/>
      <c r="L8" s="33">
        <f>SUM(F8:K8)</f>
        <v>4550</v>
      </c>
    </row>
    <row r="9" spans="1:12" x14ac:dyDescent="0.3">
      <c r="A9" s="34">
        <v>8</v>
      </c>
      <c r="B9" s="12" t="s">
        <v>397</v>
      </c>
      <c r="C9" s="14" t="s">
        <v>194</v>
      </c>
      <c r="D9" s="2" t="s">
        <v>391</v>
      </c>
      <c r="E9" s="14"/>
      <c r="F9" s="11">
        <v>2300</v>
      </c>
      <c r="G9" s="8"/>
      <c r="H9" s="11">
        <v>2100</v>
      </c>
      <c r="I9" s="2"/>
      <c r="J9" s="2"/>
      <c r="K9" s="2"/>
      <c r="L9" s="33">
        <f>SUM(F9:K9)</f>
        <v>4400</v>
      </c>
    </row>
    <row r="10" spans="1:12" x14ac:dyDescent="0.3">
      <c r="A10" s="34">
        <v>9</v>
      </c>
      <c r="B10" s="26" t="s">
        <v>717</v>
      </c>
      <c r="C10" s="26" t="s">
        <v>718</v>
      </c>
      <c r="D10" s="12"/>
      <c r="E10" s="8"/>
      <c r="F10" s="8"/>
      <c r="G10" s="8"/>
      <c r="H10" s="11">
        <v>1430</v>
      </c>
      <c r="I10" s="2"/>
      <c r="J10" s="8">
        <v>2750</v>
      </c>
      <c r="K10" s="2"/>
      <c r="L10" s="33">
        <f>SUM(F10:K10)</f>
        <v>4180</v>
      </c>
    </row>
    <row r="11" spans="1:12" x14ac:dyDescent="0.3">
      <c r="A11" s="34">
        <v>10</v>
      </c>
      <c r="B11" s="12" t="s">
        <v>402</v>
      </c>
      <c r="C11" s="7" t="s">
        <v>196</v>
      </c>
      <c r="D11" s="14" t="s">
        <v>490</v>
      </c>
      <c r="E11" s="14" t="s">
        <v>491</v>
      </c>
      <c r="F11" s="11">
        <v>2000</v>
      </c>
      <c r="G11" s="8"/>
      <c r="H11" s="11">
        <v>2000</v>
      </c>
      <c r="I11" s="2"/>
      <c r="J11" s="2"/>
      <c r="K11" s="2"/>
      <c r="L11" s="33">
        <f>SUM(F11:K11)</f>
        <v>4000</v>
      </c>
    </row>
    <row r="12" spans="1:12" x14ac:dyDescent="0.3">
      <c r="A12" s="34">
        <v>11</v>
      </c>
      <c r="B12" s="12" t="s">
        <v>403</v>
      </c>
      <c r="C12" s="14" t="s">
        <v>121</v>
      </c>
      <c r="D12" s="2" t="s">
        <v>391</v>
      </c>
      <c r="E12" s="14"/>
      <c r="F12" s="11">
        <v>1950</v>
      </c>
      <c r="G12" s="8"/>
      <c r="H12" s="11"/>
      <c r="I12" s="32">
        <v>2000</v>
      </c>
      <c r="J12" s="2"/>
      <c r="K12" s="2"/>
      <c r="L12" s="33">
        <f>SUM(F12:K12)</f>
        <v>3950</v>
      </c>
    </row>
    <row r="13" spans="1:12" x14ac:dyDescent="0.3">
      <c r="A13" s="34">
        <v>12</v>
      </c>
      <c r="B13" s="12" t="s">
        <v>985</v>
      </c>
      <c r="C13" s="26" t="s">
        <v>100</v>
      </c>
      <c r="D13" s="14" t="s">
        <v>512</v>
      </c>
      <c r="E13" s="14"/>
      <c r="F13" s="8"/>
      <c r="G13" s="8"/>
      <c r="H13" s="11">
        <v>1460</v>
      </c>
      <c r="I13" s="2"/>
      <c r="J13" s="8">
        <v>2300</v>
      </c>
      <c r="K13" s="2"/>
      <c r="L13" s="33">
        <f>SUM(F13:K13)</f>
        <v>3760</v>
      </c>
    </row>
    <row r="14" spans="1:12" x14ac:dyDescent="0.3">
      <c r="A14" s="34">
        <v>13</v>
      </c>
      <c r="B14" s="12" t="s">
        <v>405</v>
      </c>
      <c r="C14" s="14" t="s">
        <v>197</v>
      </c>
      <c r="D14" s="2" t="s">
        <v>391</v>
      </c>
      <c r="E14" s="14"/>
      <c r="F14" s="11">
        <v>1900</v>
      </c>
      <c r="G14" s="8"/>
      <c r="H14" s="11"/>
      <c r="I14" s="32">
        <v>1850</v>
      </c>
      <c r="J14" s="2"/>
      <c r="K14" s="2"/>
      <c r="L14" s="33">
        <f>SUM(F14:K14)</f>
        <v>3750</v>
      </c>
    </row>
    <row r="15" spans="1:12" x14ac:dyDescent="0.3">
      <c r="A15" s="34">
        <v>14</v>
      </c>
      <c r="B15" s="7" t="s">
        <v>1017</v>
      </c>
      <c r="C15" s="7" t="s">
        <v>98</v>
      </c>
      <c r="D15" s="14"/>
      <c r="E15" s="14"/>
      <c r="F15" s="11"/>
      <c r="G15" s="11">
        <v>1750</v>
      </c>
      <c r="H15" s="11"/>
      <c r="I15" s="2"/>
      <c r="J15" s="8">
        <v>1950</v>
      </c>
      <c r="K15" s="2"/>
      <c r="L15" s="33">
        <f>SUM(F15:K15)</f>
        <v>3700</v>
      </c>
    </row>
    <row r="16" spans="1:12" x14ac:dyDescent="0.3">
      <c r="A16" s="34">
        <v>15</v>
      </c>
      <c r="B16" s="12" t="s">
        <v>411</v>
      </c>
      <c r="C16" s="14" t="s">
        <v>199</v>
      </c>
      <c r="D16" s="2" t="s">
        <v>391</v>
      </c>
      <c r="E16" s="14"/>
      <c r="F16" s="11">
        <v>1650</v>
      </c>
      <c r="G16" s="8"/>
      <c r="H16" s="11">
        <v>1700</v>
      </c>
      <c r="I16" s="2"/>
      <c r="J16" s="2"/>
      <c r="K16" s="2"/>
      <c r="L16" s="33">
        <f>SUM(F16:K16)</f>
        <v>3350</v>
      </c>
    </row>
    <row r="17" spans="1:12" x14ac:dyDescent="0.3">
      <c r="A17" s="34">
        <v>16</v>
      </c>
      <c r="B17" s="12" t="s">
        <v>417</v>
      </c>
      <c r="C17" s="14" t="s">
        <v>203</v>
      </c>
      <c r="D17" s="2" t="s">
        <v>391</v>
      </c>
      <c r="E17" s="14"/>
      <c r="F17" s="11">
        <v>1460</v>
      </c>
      <c r="G17" s="8"/>
      <c r="H17" s="11"/>
      <c r="I17" s="32">
        <v>1750</v>
      </c>
      <c r="J17" s="2"/>
      <c r="K17" s="2"/>
      <c r="L17" s="33">
        <f>SUM(F17:K17)</f>
        <v>3210</v>
      </c>
    </row>
    <row r="18" spans="1:12" x14ac:dyDescent="0.3">
      <c r="A18" s="34">
        <v>17</v>
      </c>
      <c r="B18" s="40" t="s">
        <v>1104</v>
      </c>
      <c r="C18" s="40" t="s">
        <v>1105</v>
      </c>
      <c r="D18" s="42"/>
      <c r="E18" s="42"/>
      <c r="F18" s="42"/>
      <c r="G18" s="42"/>
      <c r="H18" s="42"/>
      <c r="I18" s="42"/>
      <c r="J18" s="42"/>
      <c r="K18" s="41">
        <v>3000</v>
      </c>
      <c r="L18" s="44">
        <v>3000</v>
      </c>
    </row>
    <row r="19" spans="1:12" x14ac:dyDescent="0.3">
      <c r="A19" s="34">
        <v>18</v>
      </c>
      <c r="B19" s="26" t="s">
        <v>716</v>
      </c>
      <c r="C19" s="26" t="s">
        <v>94</v>
      </c>
      <c r="D19" s="12"/>
      <c r="E19" s="8"/>
      <c r="F19" s="8"/>
      <c r="G19" s="8"/>
      <c r="H19" s="2"/>
      <c r="I19" s="2"/>
      <c r="J19" s="8">
        <v>3000</v>
      </c>
      <c r="K19" s="2"/>
      <c r="L19" s="33">
        <f>SUM(F19:K19)</f>
        <v>3000</v>
      </c>
    </row>
    <row r="20" spans="1:12" x14ac:dyDescent="0.3">
      <c r="A20" s="34">
        <v>19</v>
      </c>
      <c r="B20" s="12" t="s">
        <v>87</v>
      </c>
      <c r="C20" s="14" t="s">
        <v>425</v>
      </c>
      <c r="D20" s="2"/>
      <c r="E20" s="14"/>
      <c r="F20" s="11"/>
      <c r="G20" s="11">
        <v>3000</v>
      </c>
      <c r="H20" s="11"/>
      <c r="I20" s="2"/>
      <c r="J20" s="2"/>
      <c r="K20" s="2"/>
      <c r="L20" s="33">
        <f>SUM(F20:K20)</f>
        <v>3000</v>
      </c>
    </row>
    <row r="21" spans="1:12" x14ac:dyDescent="0.3">
      <c r="A21" s="34">
        <v>20</v>
      </c>
      <c r="B21" s="7" t="s">
        <v>975</v>
      </c>
      <c r="C21" s="7" t="s">
        <v>191</v>
      </c>
      <c r="D21" s="14" t="s">
        <v>512</v>
      </c>
      <c r="E21" s="14"/>
      <c r="F21" s="8"/>
      <c r="G21" s="8"/>
      <c r="H21" s="11">
        <v>3000</v>
      </c>
      <c r="I21" s="2"/>
      <c r="J21" s="2"/>
      <c r="K21" s="2"/>
      <c r="L21" s="33">
        <f>SUM(F21:K21)</f>
        <v>3000</v>
      </c>
    </row>
    <row r="22" spans="1:12" x14ac:dyDescent="0.3">
      <c r="A22" s="34">
        <v>21</v>
      </c>
      <c r="B22" s="12" t="s">
        <v>394</v>
      </c>
      <c r="C22" s="14" t="s">
        <v>192</v>
      </c>
      <c r="D22" s="2" t="s">
        <v>471</v>
      </c>
      <c r="E22" s="14" t="s">
        <v>437</v>
      </c>
      <c r="F22" s="11">
        <v>2750</v>
      </c>
      <c r="G22" s="8"/>
      <c r="H22" s="11"/>
      <c r="I22" s="2"/>
      <c r="J22" s="2"/>
      <c r="K22" s="2"/>
      <c r="L22" s="33">
        <f>SUM(F22:K22)</f>
        <v>2750</v>
      </c>
    </row>
    <row r="23" spans="1:12" x14ac:dyDescent="0.3">
      <c r="A23" s="34">
        <v>22</v>
      </c>
      <c r="B23" s="2" t="s">
        <v>661</v>
      </c>
      <c r="C23" s="2" t="s">
        <v>662</v>
      </c>
      <c r="D23" s="12"/>
      <c r="E23" s="8"/>
      <c r="F23" s="8"/>
      <c r="G23" s="8"/>
      <c r="H23" s="2"/>
      <c r="I23" s="32">
        <v>2750</v>
      </c>
      <c r="J23" s="2"/>
      <c r="K23" s="2"/>
      <c r="L23" s="33">
        <f>SUM(F23:K23)</f>
        <v>2750</v>
      </c>
    </row>
    <row r="24" spans="1:12" x14ac:dyDescent="0.3">
      <c r="A24" s="34">
        <v>23</v>
      </c>
      <c r="B24" s="12" t="s">
        <v>395</v>
      </c>
      <c r="C24" s="7" t="s">
        <v>88</v>
      </c>
      <c r="D24" s="14"/>
      <c r="E24" s="14"/>
      <c r="F24" s="11"/>
      <c r="G24" s="11">
        <v>2750</v>
      </c>
      <c r="H24" s="11"/>
      <c r="I24" s="2"/>
      <c r="J24" s="2"/>
      <c r="K24" s="2"/>
      <c r="L24" s="33">
        <f>SUM(F24:K24)</f>
        <v>2750</v>
      </c>
    </row>
    <row r="25" spans="1:12" x14ac:dyDescent="0.3">
      <c r="A25" s="34">
        <v>24</v>
      </c>
      <c r="B25" s="12" t="s">
        <v>396</v>
      </c>
      <c r="C25" s="14" t="s">
        <v>193</v>
      </c>
      <c r="D25" s="2" t="s">
        <v>486</v>
      </c>
      <c r="E25" s="14" t="s">
        <v>466</v>
      </c>
      <c r="F25" s="11">
        <v>2500</v>
      </c>
      <c r="G25" s="8"/>
      <c r="H25" s="11"/>
      <c r="I25" s="2"/>
      <c r="J25" s="2"/>
      <c r="K25" s="2"/>
      <c r="L25" s="33">
        <f>SUM(F25:K25)</f>
        <v>2500</v>
      </c>
    </row>
    <row r="26" spans="1:12" x14ac:dyDescent="0.3">
      <c r="A26" s="34">
        <v>25</v>
      </c>
      <c r="B26" s="7" t="s">
        <v>89</v>
      </c>
      <c r="C26" s="7" t="s">
        <v>90</v>
      </c>
      <c r="D26" s="14"/>
      <c r="E26" s="14"/>
      <c r="F26" s="11"/>
      <c r="G26" s="11">
        <v>2500</v>
      </c>
      <c r="H26" s="11"/>
      <c r="I26" s="2"/>
      <c r="J26" s="2"/>
      <c r="K26" s="2"/>
      <c r="L26" s="33">
        <f>SUM(F26:K26)</f>
        <v>2500</v>
      </c>
    </row>
    <row r="27" spans="1:12" x14ac:dyDescent="0.3">
      <c r="A27" s="34">
        <v>26</v>
      </c>
      <c r="B27" s="2" t="s">
        <v>996</v>
      </c>
      <c r="C27" s="2" t="s">
        <v>663</v>
      </c>
      <c r="D27" s="12"/>
      <c r="E27" s="8"/>
      <c r="F27" s="8"/>
      <c r="G27" s="8"/>
      <c r="H27" s="2"/>
      <c r="I27" s="32">
        <v>2500</v>
      </c>
      <c r="J27" s="2"/>
      <c r="K27" s="2"/>
      <c r="L27" s="33">
        <f>SUM(F27:K27)</f>
        <v>2500</v>
      </c>
    </row>
    <row r="28" spans="1:12" x14ac:dyDescent="0.3">
      <c r="A28" s="34">
        <v>27</v>
      </c>
      <c r="B28" s="12" t="s">
        <v>789</v>
      </c>
      <c r="C28" s="14" t="s">
        <v>997</v>
      </c>
      <c r="D28" s="2" t="s">
        <v>512</v>
      </c>
      <c r="E28" s="14"/>
      <c r="F28" s="8"/>
      <c r="G28" s="8"/>
      <c r="H28" s="11">
        <v>2500</v>
      </c>
      <c r="I28" s="2"/>
      <c r="J28" s="2"/>
      <c r="K28" s="2"/>
      <c r="L28" s="33">
        <f>SUM(F28:K28)</f>
        <v>2500</v>
      </c>
    </row>
    <row r="29" spans="1:12" x14ac:dyDescent="0.3">
      <c r="A29" s="34">
        <v>28</v>
      </c>
      <c r="B29" s="40" t="s">
        <v>1106</v>
      </c>
      <c r="C29" s="40" t="s">
        <v>100</v>
      </c>
      <c r="D29" s="42"/>
      <c r="E29" s="42"/>
      <c r="F29" s="42"/>
      <c r="G29" s="42"/>
      <c r="H29" s="42"/>
      <c r="I29" s="42"/>
      <c r="J29" s="42"/>
      <c r="K29" s="41">
        <v>2500</v>
      </c>
      <c r="L29" s="44">
        <v>2500</v>
      </c>
    </row>
    <row r="30" spans="1:12" x14ac:dyDescent="0.3">
      <c r="A30" s="34">
        <v>29</v>
      </c>
      <c r="B30" s="2" t="s">
        <v>664</v>
      </c>
      <c r="C30" s="2" t="s">
        <v>665</v>
      </c>
      <c r="D30" s="12"/>
      <c r="E30" s="8"/>
      <c r="F30" s="8"/>
      <c r="G30" s="8"/>
      <c r="H30" s="2"/>
      <c r="I30" s="32">
        <v>2300</v>
      </c>
      <c r="J30" s="2"/>
      <c r="K30" s="2"/>
      <c r="L30" s="33">
        <f>SUM(F30:K30)</f>
        <v>2300</v>
      </c>
    </row>
    <row r="31" spans="1:12" x14ac:dyDescent="0.3">
      <c r="A31" s="34">
        <v>30</v>
      </c>
      <c r="B31" s="12" t="s">
        <v>976</v>
      </c>
      <c r="C31" s="7" t="s">
        <v>998</v>
      </c>
      <c r="D31" s="14" t="s">
        <v>548</v>
      </c>
      <c r="E31" s="14" t="s">
        <v>549</v>
      </c>
      <c r="F31" s="8"/>
      <c r="G31" s="8"/>
      <c r="H31" s="11">
        <v>2300</v>
      </c>
      <c r="I31" s="2"/>
      <c r="J31" s="2"/>
      <c r="K31" s="2"/>
      <c r="L31" s="33">
        <f>SUM(F31:K31)</f>
        <v>2300</v>
      </c>
    </row>
    <row r="32" spans="1:12" x14ac:dyDescent="0.3">
      <c r="A32" s="34">
        <v>31</v>
      </c>
      <c r="B32" s="12" t="s">
        <v>398</v>
      </c>
      <c r="C32" s="14" t="s">
        <v>91</v>
      </c>
      <c r="D32" s="2"/>
      <c r="E32" s="14"/>
      <c r="F32" s="11"/>
      <c r="G32" s="11">
        <v>2300</v>
      </c>
      <c r="H32" s="11"/>
      <c r="I32" s="2"/>
      <c r="J32" s="2"/>
      <c r="K32" s="2"/>
      <c r="L32" s="33">
        <f>SUM(F32:K32)</f>
        <v>2300</v>
      </c>
    </row>
    <row r="33" spans="1:12" x14ac:dyDescent="0.3">
      <c r="A33" s="34">
        <v>32</v>
      </c>
      <c r="B33" s="2" t="s">
        <v>666</v>
      </c>
      <c r="C33" s="2" t="s">
        <v>667</v>
      </c>
      <c r="D33" s="12"/>
      <c r="E33" s="8"/>
      <c r="F33" s="8"/>
      <c r="G33" s="8"/>
      <c r="H33" s="2"/>
      <c r="I33" s="32">
        <v>2100</v>
      </c>
      <c r="J33" s="2"/>
      <c r="K33" s="2"/>
      <c r="L33" s="33">
        <f>SUM(F33:K33)</f>
        <v>2100</v>
      </c>
    </row>
    <row r="34" spans="1:12" x14ac:dyDescent="0.3">
      <c r="A34" s="34">
        <v>33</v>
      </c>
      <c r="B34" s="7" t="s">
        <v>399</v>
      </c>
      <c r="C34" s="7" t="s">
        <v>92</v>
      </c>
      <c r="D34" s="14"/>
      <c r="E34" s="14"/>
      <c r="F34" s="11"/>
      <c r="G34" s="11">
        <v>2100</v>
      </c>
      <c r="H34" s="11"/>
      <c r="I34" s="2"/>
      <c r="J34" s="2"/>
      <c r="K34" s="2"/>
      <c r="L34" s="33">
        <f>SUM(F34:K34)</f>
        <v>2100</v>
      </c>
    </row>
    <row r="35" spans="1:12" x14ac:dyDescent="0.3">
      <c r="A35" s="34">
        <v>34</v>
      </c>
      <c r="B35" s="26" t="s">
        <v>719</v>
      </c>
      <c r="C35" s="26" t="s">
        <v>100</v>
      </c>
      <c r="D35" s="12"/>
      <c r="E35" s="8"/>
      <c r="F35" s="8"/>
      <c r="G35" s="8"/>
      <c r="H35" s="2"/>
      <c r="I35" s="2"/>
      <c r="J35" s="8">
        <v>2100</v>
      </c>
      <c r="K35" s="2"/>
      <c r="L35" s="33">
        <f>SUM(F35:K35)</f>
        <v>2100</v>
      </c>
    </row>
    <row r="36" spans="1:12" x14ac:dyDescent="0.3">
      <c r="A36" s="34">
        <v>35</v>
      </c>
      <c r="B36" s="12" t="s">
        <v>401</v>
      </c>
      <c r="C36" s="14" t="s">
        <v>93</v>
      </c>
      <c r="D36" s="2"/>
      <c r="E36" s="14"/>
      <c r="F36" s="11"/>
      <c r="G36" s="11">
        <v>2000</v>
      </c>
      <c r="H36" s="11"/>
      <c r="I36" s="2"/>
      <c r="J36" s="2"/>
      <c r="K36" s="2"/>
      <c r="L36" s="33">
        <f>SUM(F36:K36)</f>
        <v>2000</v>
      </c>
    </row>
    <row r="37" spans="1:12" x14ac:dyDescent="0.3">
      <c r="A37" s="34">
        <v>36</v>
      </c>
      <c r="B37" s="2" t="s">
        <v>668</v>
      </c>
      <c r="C37" s="2" t="s">
        <v>669</v>
      </c>
      <c r="D37" s="12"/>
      <c r="E37" s="8"/>
      <c r="F37" s="8"/>
      <c r="G37" s="8"/>
      <c r="H37" s="2"/>
      <c r="I37" s="32">
        <v>1950</v>
      </c>
      <c r="J37" s="2"/>
      <c r="K37" s="2"/>
      <c r="L37" s="33">
        <f>SUM(F37:K37)</f>
        <v>1950</v>
      </c>
    </row>
    <row r="38" spans="1:12" x14ac:dyDescent="0.3">
      <c r="A38" s="34">
        <v>37</v>
      </c>
      <c r="B38" s="12" t="s">
        <v>977</v>
      </c>
      <c r="C38" s="7" t="s">
        <v>999</v>
      </c>
      <c r="D38" s="14" t="s">
        <v>550</v>
      </c>
      <c r="E38" s="14" t="s">
        <v>427</v>
      </c>
      <c r="F38" s="8"/>
      <c r="G38" s="8"/>
      <c r="H38" s="11">
        <v>1950</v>
      </c>
      <c r="I38" s="2"/>
      <c r="J38" s="2"/>
      <c r="K38" s="2"/>
      <c r="L38" s="33">
        <f>SUM(F38:K38)</f>
        <v>1950</v>
      </c>
    </row>
    <row r="39" spans="1:12" x14ac:dyDescent="0.3">
      <c r="A39" s="34">
        <v>38</v>
      </c>
      <c r="B39" s="7" t="s">
        <v>404</v>
      </c>
      <c r="C39" s="7" t="s">
        <v>94</v>
      </c>
      <c r="D39" s="14"/>
      <c r="E39" s="14"/>
      <c r="F39" s="11"/>
      <c r="G39" s="11">
        <v>1950</v>
      </c>
      <c r="H39" s="11"/>
      <c r="I39" s="2"/>
      <c r="J39" s="2"/>
      <c r="K39" s="2"/>
      <c r="L39" s="33">
        <f>SUM(F39:K39)</f>
        <v>1950</v>
      </c>
    </row>
    <row r="40" spans="1:12" x14ac:dyDescent="0.3">
      <c r="A40" s="34">
        <v>39</v>
      </c>
      <c r="B40" s="26" t="s">
        <v>720</v>
      </c>
      <c r="C40" s="26" t="s">
        <v>721</v>
      </c>
      <c r="D40" s="12"/>
      <c r="E40" s="8"/>
      <c r="F40" s="8"/>
      <c r="G40" s="8"/>
      <c r="H40" s="2"/>
      <c r="I40" s="2"/>
      <c r="J40" s="8">
        <v>1900</v>
      </c>
      <c r="K40" s="2"/>
      <c r="L40" s="33">
        <f>SUM(F40:K40)</f>
        <v>1900</v>
      </c>
    </row>
    <row r="41" spans="1:12" x14ac:dyDescent="0.3">
      <c r="A41" s="34">
        <v>40</v>
      </c>
      <c r="B41" s="2" t="s">
        <v>670</v>
      </c>
      <c r="C41" s="2" t="s">
        <v>199</v>
      </c>
      <c r="D41" s="12"/>
      <c r="E41" s="8"/>
      <c r="F41" s="8"/>
      <c r="G41" s="8"/>
      <c r="H41" s="2"/>
      <c r="I41" s="32">
        <v>1900</v>
      </c>
      <c r="J41" s="2"/>
      <c r="K41" s="2"/>
      <c r="L41" s="33">
        <f>SUM(F41:K41)</f>
        <v>1900</v>
      </c>
    </row>
    <row r="42" spans="1:12" x14ac:dyDescent="0.3">
      <c r="A42" s="34">
        <v>41</v>
      </c>
      <c r="B42" s="12" t="s">
        <v>96</v>
      </c>
      <c r="C42" s="7" t="s">
        <v>97</v>
      </c>
      <c r="D42" s="14"/>
      <c r="E42" s="14"/>
      <c r="F42" s="11"/>
      <c r="G42" s="11">
        <v>1850</v>
      </c>
      <c r="H42" s="11"/>
      <c r="I42" s="2"/>
      <c r="J42" s="2"/>
      <c r="K42" s="2"/>
      <c r="L42" s="33">
        <f>SUM(F42:K42)</f>
        <v>1850</v>
      </c>
    </row>
    <row r="43" spans="1:12" x14ac:dyDescent="0.3">
      <c r="A43" s="34">
        <v>42</v>
      </c>
      <c r="B43" s="12" t="s">
        <v>975</v>
      </c>
      <c r="C43" s="14" t="s">
        <v>1000</v>
      </c>
      <c r="D43" s="2" t="s">
        <v>551</v>
      </c>
      <c r="E43" s="14" t="s">
        <v>552</v>
      </c>
      <c r="F43" s="8"/>
      <c r="G43" s="8"/>
      <c r="H43" s="11">
        <v>1850</v>
      </c>
      <c r="I43" s="2"/>
      <c r="J43" s="2"/>
      <c r="K43" s="2"/>
      <c r="L43" s="33">
        <f>SUM(F43:K43)</f>
        <v>1850</v>
      </c>
    </row>
    <row r="44" spans="1:12" x14ac:dyDescent="0.3">
      <c r="A44" s="34">
        <v>43</v>
      </c>
      <c r="B44" s="7" t="s">
        <v>407</v>
      </c>
      <c r="C44" s="7" t="s">
        <v>198</v>
      </c>
      <c r="D44" s="14" t="s">
        <v>391</v>
      </c>
      <c r="E44" s="14"/>
      <c r="F44" s="11">
        <v>1800</v>
      </c>
      <c r="G44" s="8"/>
      <c r="H44" s="11"/>
      <c r="I44" s="2"/>
      <c r="J44" s="2"/>
      <c r="K44" s="2"/>
      <c r="L44" s="33">
        <f>SUM(F44:K44)</f>
        <v>1800</v>
      </c>
    </row>
    <row r="45" spans="1:12" x14ac:dyDescent="0.3">
      <c r="A45" s="34">
        <v>44</v>
      </c>
      <c r="B45" s="12" t="s">
        <v>978</v>
      </c>
      <c r="C45" s="14" t="s">
        <v>1001</v>
      </c>
      <c r="D45" s="2" t="s">
        <v>512</v>
      </c>
      <c r="E45" s="14"/>
      <c r="F45" s="8"/>
      <c r="G45" s="8"/>
      <c r="H45" s="11">
        <v>1800</v>
      </c>
      <c r="I45" s="2"/>
      <c r="J45" s="2"/>
      <c r="K45" s="2"/>
      <c r="L45" s="33">
        <f>SUM(F45:K45)</f>
        <v>1800</v>
      </c>
    </row>
    <row r="46" spans="1:12" x14ac:dyDescent="0.3">
      <c r="A46" s="34">
        <v>45</v>
      </c>
      <c r="B46" s="12" t="s">
        <v>408</v>
      </c>
      <c r="C46" s="7" t="s">
        <v>61</v>
      </c>
      <c r="D46" s="14"/>
      <c r="E46" s="14"/>
      <c r="F46" s="11"/>
      <c r="G46" s="11">
        <v>1800</v>
      </c>
      <c r="H46" s="11"/>
      <c r="I46" s="2"/>
      <c r="J46" s="2"/>
      <c r="K46" s="2"/>
      <c r="L46" s="33">
        <f>SUM(F46:K46)</f>
        <v>1800</v>
      </c>
    </row>
    <row r="47" spans="1:12" x14ac:dyDescent="0.3">
      <c r="A47" s="34">
        <v>46</v>
      </c>
      <c r="B47" s="12" t="s">
        <v>409</v>
      </c>
      <c r="C47" s="14" t="s">
        <v>199</v>
      </c>
      <c r="D47" s="2" t="s">
        <v>391</v>
      </c>
      <c r="E47" s="14"/>
      <c r="F47" s="11">
        <v>1750</v>
      </c>
      <c r="G47" s="8"/>
      <c r="H47" s="11"/>
      <c r="I47" s="2"/>
      <c r="J47" s="2"/>
      <c r="K47" s="2"/>
      <c r="L47" s="33">
        <f>SUM(F47:K47)</f>
        <v>1750</v>
      </c>
    </row>
    <row r="48" spans="1:12" x14ac:dyDescent="0.3">
      <c r="A48" s="34">
        <v>47</v>
      </c>
      <c r="B48" s="12" t="s">
        <v>410</v>
      </c>
      <c r="C48" s="14" t="s">
        <v>200</v>
      </c>
      <c r="D48" s="2" t="s">
        <v>391</v>
      </c>
      <c r="E48" s="14"/>
      <c r="F48" s="11">
        <v>1700</v>
      </c>
      <c r="G48" s="8"/>
      <c r="H48" s="11"/>
      <c r="I48" s="2"/>
      <c r="J48" s="2"/>
      <c r="K48" s="2"/>
      <c r="L48" s="33">
        <f>SUM(F48:K48)</f>
        <v>1700</v>
      </c>
    </row>
    <row r="49" spans="1:12" x14ac:dyDescent="0.3">
      <c r="A49" s="34">
        <v>48</v>
      </c>
      <c r="B49" s="2" t="s">
        <v>671</v>
      </c>
      <c r="C49" s="2" t="s">
        <v>672</v>
      </c>
      <c r="D49" s="12"/>
      <c r="E49" s="8"/>
      <c r="F49" s="8"/>
      <c r="G49" s="8"/>
      <c r="H49" s="2"/>
      <c r="I49" s="32">
        <v>1700</v>
      </c>
      <c r="J49" s="2"/>
      <c r="K49" s="2"/>
      <c r="L49" s="33">
        <f>SUM(F49:K49)</f>
        <v>1700</v>
      </c>
    </row>
    <row r="50" spans="1:12" x14ac:dyDescent="0.3">
      <c r="A50" s="34">
        <v>49</v>
      </c>
      <c r="B50" s="12" t="s">
        <v>979</v>
      </c>
      <c r="C50" s="7" t="s">
        <v>1002</v>
      </c>
      <c r="D50" s="14" t="s">
        <v>512</v>
      </c>
      <c r="E50" s="14"/>
      <c r="F50" s="8"/>
      <c r="G50" s="8"/>
      <c r="H50" s="11">
        <v>1650</v>
      </c>
      <c r="I50" s="2"/>
      <c r="J50" s="2"/>
      <c r="K50" s="2"/>
      <c r="L50" s="33">
        <f>SUM(F50:K50)</f>
        <v>1650</v>
      </c>
    </row>
    <row r="51" spans="1:12" x14ac:dyDescent="0.3">
      <c r="A51" s="34">
        <v>50</v>
      </c>
      <c r="B51" s="2" t="s">
        <v>673</v>
      </c>
      <c r="C51" s="2" t="s">
        <v>573</v>
      </c>
      <c r="D51" s="12"/>
      <c r="E51" s="8"/>
      <c r="F51" s="8"/>
      <c r="G51" s="8"/>
      <c r="H51" s="2"/>
      <c r="I51" s="32">
        <v>1650</v>
      </c>
      <c r="J51" s="2"/>
      <c r="K51" s="2"/>
      <c r="L51" s="33">
        <f>SUM(F51:K51)</f>
        <v>1650</v>
      </c>
    </row>
    <row r="52" spans="1:12" x14ac:dyDescent="0.3">
      <c r="A52" s="34">
        <v>51</v>
      </c>
      <c r="B52" s="12" t="s">
        <v>980</v>
      </c>
      <c r="C52" s="14" t="s">
        <v>1003</v>
      </c>
      <c r="D52" s="2" t="s">
        <v>512</v>
      </c>
      <c r="E52" s="14"/>
      <c r="F52" s="8"/>
      <c r="G52" s="8"/>
      <c r="H52" s="11">
        <v>1600</v>
      </c>
      <c r="I52" s="2"/>
      <c r="J52" s="2"/>
      <c r="K52" s="2"/>
      <c r="L52" s="33">
        <f>SUM(F52:K52)</f>
        <v>1600</v>
      </c>
    </row>
    <row r="53" spans="1:12" x14ac:dyDescent="0.3">
      <c r="A53" s="34">
        <v>52</v>
      </c>
      <c r="B53" s="7" t="s">
        <v>412</v>
      </c>
      <c r="C53" s="7" t="s">
        <v>42</v>
      </c>
      <c r="D53" s="14" t="s">
        <v>391</v>
      </c>
      <c r="E53" s="14"/>
      <c r="F53" s="11">
        <v>1600</v>
      </c>
      <c r="G53" s="8"/>
      <c r="H53" s="11"/>
      <c r="I53" s="2"/>
      <c r="J53" s="2"/>
      <c r="K53" s="2"/>
      <c r="L53" s="33">
        <f>SUM(F53:K53)</f>
        <v>1600</v>
      </c>
    </row>
    <row r="54" spans="1:12" x14ac:dyDescent="0.3">
      <c r="A54" s="34">
        <v>53</v>
      </c>
      <c r="B54" s="2" t="s">
        <v>674</v>
      </c>
      <c r="C54" s="2" t="s">
        <v>94</v>
      </c>
      <c r="D54" s="12"/>
      <c r="E54" s="8"/>
      <c r="F54" s="8"/>
      <c r="G54" s="8"/>
      <c r="H54" s="2"/>
      <c r="I54" s="32">
        <v>1600</v>
      </c>
      <c r="J54" s="2"/>
      <c r="K54" s="2"/>
      <c r="L54" s="33">
        <f>SUM(F54:K54)</f>
        <v>1600</v>
      </c>
    </row>
    <row r="55" spans="1:12" x14ac:dyDescent="0.3">
      <c r="A55" s="34">
        <v>54</v>
      </c>
      <c r="B55" s="12" t="s">
        <v>413</v>
      </c>
      <c r="C55" s="14" t="s">
        <v>201</v>
      </c>
      <c r="D55" s="2" t="s">
        <v>504</v>
      </c>
      <c r="E55" s="14" t="s">
        <v>437</v>
      </c>
      <c r="F55" s="11">
        <v>1550</v>
      </c>
      <c r="G55" s="8"/>
      <c r="H55" s="11"/>
      <c r="I55" s="2"/>
      <c r="J55" s="2"/>
      <c r="K55" s="2"/>
      <c r="L55" s="33">
        <f>SUM(F55:K55)</f>
        <v>1550</v>
      </c>
    </row>
    <row r="56" spans="1:12" x14ac:dyDescent="0.3">
      <c r="A56" s="34">
        <v>55</v>
      </c>
      <c r="B56" s="12" t="s">
        <v>981</v>
      </c>
      <c r="C56" s="7" t="s">
        <v>1004</v>
      </c>
      <c r="D56" s="14" t="s">
        <v>512</v>
      </c>
      <c r="E56" s="14"/>
      <c r="F56" s="8"/>
      <c r="G56" s="8"/>
      <c r="H56" s="11">
        <v>1550</v>
      </c>
      <c r="I56" s="2"/>
      <c r="J56" s="2"/>
      <c r="K56" s="2"/>
      <c r="L56" s="33">
        <f>SUM(F56:K56)</f>
        <v>1550</v>
      </c>
    </row>
    <row r="57" spans="1:12" x14ac:dyDescent="0.3">
      <c r="A57" s="34">
        <v>56</v>
      </c>
      <c r="B57" s="2" t="s">
        <v>675</v>
      </c>
      <c r="C57" s="2" t="s">
        <v>676</v>
      </c>
      <c r="D57" s="12"/>
      <c r="E57" s="8"/>
      <c r="F57" s="8"/>
      <c r="G57" s="8"/>
      <c r="H57" s="2"/>
      <c r="I57" s="32">
        <v>1500</v>
      </c>
      <c r="J57" s="2"/>
      <c r="K57" s="2"/>
      <c r="L57" s="33">
        <f>SUM(F57:K57)</f>
        <v>1500</v>
      </c>
    </row>
    <row r="58" spans="1:12" x14ac:dyDescent="0.3">
      <c r="A58" s="34">
        <v>57</v>
      </c>
      <c r="B58" s="12" t="s">
        <v>414</v>
      </c>
      <c r="C58" s="14" t="s">
        <v>97</v>
      </c>
      <c r="D58" s="2" t="s">
        <v>391</v>
      </c>
      <c r="E58" s="14"/>
      <c r="F58" s="11">
        <v>1490</v>
      </c>
      <c r="G58" s="8"/>
      <c r="H58" s="11"/>
      <c r="I58" s="2"/>
      <c r="J58" s="2"/>
      <c r="K58" s="2"/>
      <c r="L58" s="33">
        <f>SUM(F58:K58)</f>
        <v>1490</v>
      </c>
    </row>
    <row r="59" spans="1:12" x14ac:dyDescent="0.3">
      <c r="A59" s="34">
        <v>58</v>
      </c>
      <c r="B59" s="2" t="s">
        <v>677</v>
      </c>
      <c r="C59" s="2" t="s">
        <v>678</v>
      </c>
      <c r="D59" s="12"/>
      <c r="E59" s="8"/>
      <c r="F59" s="8"/>
      <c r="G59" s="8"/>
      <c r="H59" s="2"/>
      <c r="I59" s="32">
        <v>1490</v>
      </c>
      <c r="J59" s="2"/>
      <c r="K59" s="2"/>
      <c r="L59" s="33">
        <f>SUM(F59:K59)</f>
        <v>1490</v>
      </c>
    </row>
    <row r="60" spans="1:12" x14ac:dyDescent="0.3">
      <c r="A60" s="34">
        <v>59</v>
      </c>
      <c r="B60" s="7" t="s">
        <v>982</v>
      </c>
      <c r="C60" s="7" t="s">
        <v>1005</v>
      </c>
      <c r="D60" s="14" t="s">
        <v>553</v>
      </c>
      <c r="E60" s="14" t="s">
        <v>536</v>
      </c>
      <c r="F60" s="8"/>
      <c r="G60" s="8"/>
      <c r="H60" s="11">
        <v>1490</v>
      </c>
      <c r="I60" s="2"/>
      <c r="J60" s="2"/>
      <c r="K60" s="2"/>
      <c r="L60" s="33">
        <f>SUM(F60:K60)</f>
        <v>1490</v>
      </c>
    </row>
    <row r="61" spans="1:12" x14ac:dyDescent="0.3">
      <c r="A61" s="34">
        <v>60</v>
      </c>
      <c r="B61" s="12" t="s">
        <v>415</v>
      </c>
      <c r="C61" s="14" t="s">
        <v>94</v>
      </c>
      <c r="D61" s="2" t="s">
        <v>391</v>
      </c>
      <c r="E61" s="14"/>
      <c r="F61" s="11">
        <v>1480</v>
      </c>
      <c r="G61" s="8"/>
      <c r="H61" s="11"/>
      <c r="I61" s="2"/>
      <c r="J61" s="2"/>
      <c r="K61" s="2"/>
      <c r="L61" s="33">
        <f>SUM(F61:K61)</f>
        <v>1480</v>
      </c>
    </row>
    <row r="62" spans="1:12" x14ac:dyDescent="0.3">
      <c r="A62" s="34">
        <v>61</v>
      </c>
      <c r="B62" s="2" t="s">
        <v>679</v>
      </c>
      <c r="C62" s="2" t="s">
        <v>94</v>
      </c>
      <c r="D62" s="12"/>
      <c r="E62" s="8"/>
      <c r="F62" s="8"/>
      <c r="G62" s="8"/>
      <c r="H62" s="2"/>
      <c r="I62" s="32">
        <v>1480</v>
      </c>
      <c r="J62" s="2"/>
      <c r="K62" s="2"/>
      <c r="L62" s="33">
        <f>SUM(F62:K62)</f>
        <v>1480</v>
      </c>
    </row>
    <row r="63" spans="1:12" x14ac:dyDescent="0.3">
      <c r="A63" s="34">
        <v>62</v>
      </c>
      <c r="B63" s="12" t="s">
        <v>983</v>
      </c>
      <c r="C63" s="7" t="s">
        <v>1006</v>
      </c>
      <c r="D63" s="14" t="s">
        <v>512</v>
      </c>
      <c r="E63" s="14"/>
      <c r="F63" s="8"/>
      <c r="G63" s="8"/>
      <c r="H63" s="11">
        <v>1480</v>
      </c>
      <c r="I63" s="2"/>
      <c r="J63" s="2"/>
      <c r="K63" s="2"/>
      <c r="L63" s="33">
        <f>SUM(F63:K63)</f>
        <v>1480</v>
      </c>
    </row>
    <row r="64" spans="1:12" x14ac:dyDescent="0.3">
      <c r="A64" s="34">
        <v>63</v>
      </c>
      <c r="B64" s="12" t="s">
        <v>984</v>
      </c>
      <c r="C64" s="14" t="s">
        <v>1007</v>
      </c>
      <c r="D64" s="2" t="s">
        <v>554</v>
      </c>
      <c r="E64" s="14" t="s">
        <v>447</v>
      </c>
      <c r="F64" s="8"/>
      <c r="G64" s="8"/>
      <c r="H64" s="11">
        <v>1470</v>
      </c>
      <c r="I64" s="2"/>
      <c r="J64" s="2"/>
      <c r="K64" s="2"/>
      <c r="L64" s="33">
        <f>SUM(F64:K64)</f>
        <v>1470</v>
      </c>
    </row>
    <row r="65" spans="1:12" x14ac:dyDescent="0.3">
      <c r="A65" s="34">
        <v>64</v>
      </c>
      <c r="B65" s="7" t="s">
        <v>416</v>
      </c>
      <c r="C65" s="7" t="s">
        <v>202</v>
      </c>
      <c r="D65" s="14" t="s">
        <v>391</v>
      </c>
      <c r="E65" s="14"/>
      <c r="F65" s="11">
        <v>1470</v>
      </c>
      <c r="G65" s="8"/>
      <c r="H65" s="11"/>
      <c r="I65" s="2"/>
      <c r="J65" s="2"/>
      <c r="K65" s="2"/>
      <c r="L65" s="33">
        <f>SUM(F65:K65)</f>
        <v>1470</v>
      </c>
    </row>
    <row r="66" spans="1:12" x14ac:dyDescent="0.3">
      <c r="A66" s="34">
        <v>65</v>
      </c>
      <c r="B66" s="2" t="s">
        <v>680</v>
      </c>
      <c r="C66" s="2" t="s">
        <v>681</v>
      </c>
      <c r="D66" s="12"/>
      <c r="E66" s="8"/>
      <c r="F66" s="8"/>
      <c r="G66" s="8"/>
      <c r="H66" s="2"/>
      <c r="I66" s="32">
        <v>1460</v>
      </c>
      <c r="J66" s="2"/>
      <c r="K66" s="2"/>
      <c r="L66" s="33">
        <f>SUM(F66:K66)</f>
        <v>1460</v>
      </c>
    </row>
    <row r="67" spans="1:12" x14ac:dyDescent="0.3">
      <c r="A67" s="34">
        <v>66</v>
      </c>
      <c r="B67" s="12" t="s">
        <v>418</v>
      </c>
      <c r="C67" s="14" t="s">
        <v>204</v>
      </c>
      <c r="D67" s="2" t="s">
        <v>391</v>
      </c>
      <c r="E67" s="14"/>
      <c r="F67" s="11">
        <v>1450</v>
      </c>
      <c r="G67" s="8"/>
      <c r="H67" s="11"/>
      <c r="I67" s="2"/>
      <c r="J67" s="2"/>
      <c r="K67" s="2"/>
      <c r="L67" s="33">
        <f>SUM(F67:K67)</f>
        <v>1450</v>
      </c>
    </row>
    <row r="68" spans="1:12" x14ac:dyDescent="0.3">
      <c r="A68" s="34">
        <v>67</v>
      </c>
      <c r="B68" s="2" t="s">
        <v>682</v>
      </c>
      <c r="C68" s="2" t="s">
        <v>683</v>
      </c>
      <c r="D68" s="12"/>
      <c r="E68" s="8"/>
      <c r="F68" s="8"/>
      <c r="G68" s="8"/>
      <c r="H68" s="2"/>
      <c r="I68" s="32">
        <v>1450</v>
      </c>
      <c r="J68" s="2"/>
      <c r="K68" s="2"/>
      <c r="L68" s="33">
        <f>SUM(F68:K68)</f>
        <v>1450</v>
      </c>
    </row>
    <row r="69" spans="1:12" x14ac:dyDescent="0.3">
      <c r="A69" s="34">
        <v>68</v>
      </c>
      <c r="B69" s="7" t="s">
        <v>986</v>
      </c>
      <c r="C69" s="7" t="s">
        <v>1008</v>
      </c>
      <c r="D69" s="14" t="s">
        <v>512</v>
      </c>
      <c r="E69" s="14"/>
      <c r="F69" s="8"/>
      <c r="G69" s="8"/>
      <c r="H69" s="11">
        <v>1450</v>
      </c>
      <c r="I69" s="2"/>
      <c r="J69" s="2"/>
      <c r="K69" s="2"/>
      <c r="L69" s="33">
        <f>SUM(F69:K69)</f>
        <v>1450</v>
      </c>
    </row>
    <row r="70" spans="1:12" x14ac:dyDescent="0.3">
      <c r="A70" s="34">
        <v>69</v>
      </c>
      <c r="B70" s="12" t="s">
        <v>419</v>
      </c>
      <c r="C70" s="14" t="s">
        <v>205</v>
      </c>
      <c r="D70" s="2" t="s">
        <v>391</v>
      </c>
      <c r="E70" s="14"/>
      <c r="F70" s="11">
        <v>1440</v>
      </c>
      <c r="G70" s="8"/>
      <c r="H70" s="11"/>
      <c r="I70" s="2"/>
      <c r="J70" s="2"/>
      <c r="K70" s="2"/>
      <c r="L70" s="33">
        <f>SUM(F70:K70)</f>
        <v>1440</v>
      </c>
    </row>
    <row r="71" spans="1:12" x14ac:dyDescent="0.3">
      <c r="A71" s="34">
        <v>70</v>
      </c>
      <c r="B71" s="12" t="s">
        <v>987</v>
      </c>
      <c r="C71" s="7" t="s">
        <v>1009</v>
      </c>
      <c r="D71" s="14" t="s">
        <v>512</v>
      </c>
      <c r="E71" s="14"/>
      <c r="F71" s="8"/>
      <c r="G71" s="8"/>
      <c r="H71" s="11">
        <v>1440</v>
      </c>
      <c r="I71" s="2"/>
      <c r="J71" s="2"/>
      <c r="K71" s="2"/>
      <c r="L71" s="33">
        <f>SUM(F71:K71)</f>
        <v>1440</v>
      </c>
    </row>
    <row r="72" spans="1:12" x14ac:dyDescent="0.3">
      <c r="A72" s="34">
        <v>71</v>
      </c>
      <c r="B72" s="2" t="s">
        <v>995</v>
      </c>
      <c r="C72" s="2" t="s">
        <v>573</v>
      </c>
      <c r="D72" s="12"/>
      <c r="E72" s="8"/>
      <c r="F72" s="8"/>
      <c r="G72" s="8"/>
      <c r="H72" s="2"/>
      <c r="I72" s="32">
        <v>1420</v>
      </c>
      <c r="J72" s="2"/>
      <c r="K72" s="2"/>
      <c r="L72" s="33">
        <f>SUM(F72:K72)</f>
        <v>1420</v>
      </c>
    </row>
    <row r="73" spans="1:12" x14ac:dyDescent="0.3">
      <c r="A73" s="34">
        <v>72</v>
      </c>
      <c r="B73" s="12" t="s">
        <v>988</v>
      </c>
      <c r="C73" s="14" t="s">
        <v>1010</v>
      </c>
      <c r="D73" s="2" t="s">
        <v>555</v>
      </c>
      <c r="E73" s="14" t="s">
        <v>447</v>
      </c>
      <c r="F73" s="8"/>
      <c r="G73" s="8"/>
      <c r="H73" s="11">
        <v>1420</v>
      </c>
      <c r="I73" s="2"/>
      <c r="J73" s="2"/>
      <c r="K73" s="2"/>
      <c r="L73" s="33">
        <f>SUM(F73:K73)</f>
        <v>1420</v>
      </c>
    </row>
    <row r="74" spans="1:12" x14ac:dyDescent="0.3">
      <c r="A74" s="34">
        <v>73</v>
      </c>
      <c r="B74" s="12" t="s">
        <v>989</v>
      </c>
      <c r="C74" s="14" t="s">
        <v>1011</v>
      </c>
      <c r="D74" s="2" t="s">
        <v>556</v>
      </c>
      <c r="E74" s="14" t="s">
        <v>549</v>
      </c>
      <c r="F74" s="8"/>
      <c r="G74" s="8"/>
      <c r="H74" s="11">
        <v>1410</v>
      </c>
      <c r="I74" s="2"/>
      <c r="J74" s="2"/>
      <c r="K74" s="2"/>
      <c r="L74" s="33">
        <f>SUM(F74:K74)</f>
        <v>1410</v>
      </c>
    </row>
    <row r="75" spans="1:12" x14ac:dyDescent="0.3">
      <c r="A75" s="34">
        <v>74</v>
      </c>
      <c r="B75" s="7" t="s">
        <v>990</v>
      </c>
      <c r="C75" s="7" t="s">
        <v>1012</v>
      </c>
      <c r="D75" s="14" t="s">
        <v>512</v>
      </c>
      <c r="E75" s="14"/>
      <c r="F75" s="8"/>
      <c r="G75" s="8"/>
      <c r="H75" s="11">
        <v>1400</v>
      </c>
      <c r="I75" s="2"/>
      <c r="J75" s="2"/>
      <c r="K75" s="2"/>
      <c r="L75" s="33">
        <f>SUM(F75:K75)</f>
        <v>1400</v>
      </c>
    </row>
    <row r="76" spans="1:12" x14ac:dyDescent="0.3">
      <c r="A76" s="34">
        <v>75</v>
      </c>
      <c r="B76" s="2" t="s">
        <v>198</v>
      </c>
      <c r="C76" s="2" t="s">
        <v>684</v>
      </c>
      <c r="D76" s="12"/>
      <c r="E76" s="8"/>
      <c r="F76" s="8"/>
      <c r="G76" s="8"/>
      <c r="H76" s="2"/>
      <c r="I76" s="32">
        <v>1400</v>
      </c>
      <c r="J76" s="2"/>
      <c r="K76" s="2"/>
      <c r="L76" s="33">
        <f>SUM(F76:K76)</f>
        <v>1400</v>
      </c>
    </row>
    <row r="77" spans="1:12" x14ac:dyDescent="0.3">
      <c r="A77" s="34">
        <v>76</v>
      </c>
      <c r="B77" s="12" t="s">
        <v>422</v>
      </c>
      <c r="C77" s="14" t="s">
        <v>206</v>
      </c>
      <c r="D77" s="2" t="s">
        <v>391</v>
      </c>
      <c r="E77" s="14"/>
      <c r="F77" s="11">
        <v>1400</v>
      </c>
      <c r="G77" s="8"/>
      <c r="H77" s="11"/>
      <c r="I77" s="2"/>
      <c r="J77" s="2"/>
      <c r="K77" s="2"/>
      <c r="L77" s="33">
        <f>SUM(F77:K77)</f>
        <v>1400</v>
      </c>
    </row>
    <row r="78" spans="1:12" x14ac:dyDescent="0.3">
      <c r="A78" s="34">
        <v>77</v>
      </c>
      <c r="B78" s="12" t="s">
        <v>991</v>
      </c>
      <c r="C78" s="7" t="s">
        <v>1013</v>
      </c>
      <c r="D78" s="14" t="s">
        <v>512</v>
      </c>
      <c r="E78" s="14"/>
      <c r="F78" s="8"/>
      <c r="G78" s="8"/>
      <c r="H78" s="11">
        <v>1390</v>
      </c>
      <c r="I78" s="2"/>
      <c r="J78" s="2"/>
      <c r="K78" s="2"/>
      <c r="L78" s="33">
        <f>SUM(F78:K78)</f>
        <v>1390</v>
      </c>
    </row>
    <row r="79" spans="1:12" x14ac:dyDescent="0.3">
      <c r="A79" s="34">
        <v>78</v>
      </c>
      <c r="B79" s="12" t="s">
        <v>423</v>
      </c>
      <c r="C79" s="14" t="s">
        <v>207</v>
      </c>
      <c r="D79" s="2" t="s">
        <v>391</v>
      </c>
      <c r="E79" s="14"/>
      <c r="F79" s="11">
        <v>1390</v>
      </c>
      <c r="G79" s="8"/>
      <c r="H79" s="11"/>
      <c r="I79" s="2"/>
      <c r="J79" s="2"/>
      <c r="K79" s="2"/>
      <c r="L79" s="33">
        <f>SUM(F79:K79)</f>
        <v>1390</v>
      </c>
    </row>
    <row r="80" spans="1:12" x14ac:dyDescent="0.3">
      <c r="A80" s="34">
        <v>79</v>
      </c>
      <c r="B80" s="2" t="s">
        <v>685</v>
      </c>
      <c r="C80" s="2" t="s">
        <v>686</v>
      </c>
      <c r="D80" s="12"/>
      <c r="E80" s="8"/>
      <c r="F80" s="8"/>
      <c r="G80" s="8"/>
      <c r="H80" s="2"/>
      <c r="I80" s="32">
        <v>1390</v>
      </c>
      <c r="J80" s="2"/>
      <c r="K80" s="2"/>
      <c r="L80" s="33">
        <f>SUM(F80:K80)</f>
        <v>1390</v>
      </c>
    </row>
    <row r="81" spans="1:12" x14ac:dyDescent="0.3">
      <c r="A81" s="34">
        <v>80</v>
      </c>
      <c r="B81" s="7">
        <v>0</v>
      </c>
      <c r="C81" s="7" t="s">
        <v>208</v>
      </c>
      <c r="D81" s="14" t="s">
        <v>391</v>
      </c>
      <c r="E81" s="14"/>
      <c r="F81" s="11">
        <v>1380</v>
      </c>
      <c r="G81" s="8"/>
      <c r="H81" s="11"/>
      <c r="I81" s="2"/>
      <c r="J81" s="2"/>
      <c r="K81" s="2"/>
      <c r="L81" s="33">
        <f>SUM(F81:K81)</f>
        <v>1380</v>
      </c>
    </row>
    <row r="82" spans="1:12" x14ac:dyDescent="0.3">
      <c r="A82" s="34">
        <v>81</v>
      </c>
      <c r="B82" s="2" t="s">
        <v>687</v>
      </c>
      <c r="C82" s="2" t="s">
        <v>688</v>
      </c>
      <c r="D82" s="12"/>
      <c r="E82" s="8"/>
      <c r="F82" s="8"/>
      <c r="G82" s="8"/>
      <c r="H82" s="2"/>
      <c r="I82" s="32">
        <v>1380</v>
      </c>
      <c r="J82" s="2"/>
      <c r="K82" s="2"/>
      <c r="L82" s="33">
        <f>SUM(F82:K82)</f>
        <v>1380</v>
      </c>
    </row>
    <row r="83" spans="1:12" x14ac:dyDescent="0.3">
      <c r="A83" s="34">
        <v>82</v>
      </c>
      <c r="B83" s="12" t="s">
        <v>992</v>
      </c>
      <c r="C83" s="14" t="s">
        <v>1014</v>
      </c>
      <c r="D83" s="2" t="s">
        <v>512</v>
      </c>
      <c r="E83" s="14"/>
      <c r="F83" s="8"/>
      <c r="G83" s="8"/>
      <c r="H83" s="11">
        <v>1380</v>
      </c>
      <c r="I83" s="2"/>
      <c r="J83" s="2"/>
      <c r="K83" s="2"/>
      <c r="L83" s="33">
        <f>SUM(F83:K83)</f>
        <v>1380</v>
      </c>
    </row>
    <row r="84" spans="1:12" x14ac:dyDescent="0.3">
      <c r="A84" s="34">
        <v>83</v>
      </c>
      <c r="B84" s="2" t="s">
        <v>689</v>
      </c>
      <c r="C84" s="2" t="s">
        <v>690</v>
      </c>
      <c r="D84" s="12"/>
      <c r="E84" s="8"/>
      <c r="F84" s="8"/>
      <c r="G84" s="8"/>
      <c r="H84" s="2"/>
      <c r="I84" s="32">
        <v>1370</v>
      </c>
      <c r="J84" s="2"/>
      <c r="K84" s="2"/>
      <c r="L84" s="33">
        <f>SUM(F84:K84)</f>
        <v>1370</v>
      </c>
    </row>
    <row r="85" spans="1:12" x14ac:dyDescent="0.3">
      <c r="A85" s="34">
        <v>84</v>
      </c>
      <c r="B85" s="12" t="s">
        <v>424</v>
      </c>
      <c r="C85" s="7" t="s">
        <v>209</v>
      </c>
      <c r="D85" s="14" t="s">
        <v>391</v>
      </c>
      <c r="E85" s="14"/>
      <c r="F85" s="11">
        <v>1370</v>
      </c>
      <c r="G85" s="8"/>
      <c r="H85" s="11"/>
      <c r="I85" s="2"/>
      <c r="J85" s="2"/>
      <c r="K85" s="2"/>
      <c r="L85" s="33">
        <f>SUM(F85:K85)</f>
        <v>1370</v>
      </c>
    </row>
    <row r="86" spans="1:12" x14ac:dyDescent="0.3">
      <c r="A86" s="34">
        <v>85</v>
      </c>
      <c r="B86" s="12" t="s">
        <v>993</v>
      </c>
      <c r="C86" s="14" t="s">
        <v>1015</v>
      </c>
      <c r="D86" s="2" t="s">
        <v>512</v>
      </c>
      <c r="E86" s="14"/>
      <c r="F86" s="8"/>
      <c r="G86" s="8"/>
      <c r="H86" s="11">
        <v>1370</v>
      </c>
      <c r="I86" s="2"/>
      <c r="J86" s="2"/>
      <c r="K86" s="2"/>
      <c r="L86" s="33">
        <f>SUM(F86:K86)</f>
        <v>1370</v>
      </c>
    </row>
    <row r="87" spans="1:12" x14ac:dyDescent="0.3">
      <c r="A87" s="34">
        <v>86</v>
      </c>
      <c r="B87" s="2" t="s">
        <v>691</v>
      </c>
      <c r="C87" s="2" t="s">
        <v>692</v>
      </c>
      <c r="D87" s="12"/>
      <c r="E87" s="8"/>
      <c r="F87" s="8"/>
      <c r="G87" s="8"/>
      <c r="H87" s="2"/>
      <c r="I87" s="32">
        <v>1360</v>
      </c>
      <c r="J87" s="2"/>
      <c r="K87" s="2"/>
      <c r="L87" s="33">
        <f>SUM(F87:K87)</f>
        <v>1360</v>
      </c>
    </row>
    <row r="88" spans="1:12" x14ac:dyDescent="0.3">
      <c r="A88" s="34">
        <v>87</v>
      </c>
      <c r="B88" s="7" t="s">
        <v>994</v>
      </c>
      <c r="C88" s="7" t="s">
        <v>1016</v>
      </c>
      <c r="D88" s="14" t="s">
        <v>512</v>
      </c>
      <c r="E88" s="14"/>
      <c r="F88" s="8"/>
      <c r="G88" s="8"/>
      <c r="H88" s="11">
        <v>1360</v>
      </c>
      <c r="I88" s="2"/>
      <c r="J88" s="2"/>
      <c r="K88" s="2"/>
      <c r="L88" s="33">
        <f>SUM(F88:K88)</f>
        <v>1360</v>
      </c>
    </row>
  </sheetData>
  <sortState xmlns:xlrd2="http://schemas.microsoft.com/office/spreadsheetml/2017/richdata2" ref="A2:L88">
    <sortCondition descending="1" ref="L1:L88"/>
  </sortState>
  <conditionalFormatting sqref="B43:C59 B42 B36:C41">
    <cfRule type="containsBlanks" dxfId="2" priority="1">
      <formula>LEN(TRIM(B36))=0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2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M9" sqref="M9"/>
    </sheetView>
  </sheetViews>
  <sheetFormatPr baseColWidth="10" defaultColWidth="10.81640625" defaultRowHeight="12" x14ac:dyDescent="0.3"/>
  <cols>
    <col min="1" max="1" width="4.81640625" style="18" bestFit="1" customWidth="1"/>
    <col min="2" max="2" width="20" style="13" customWidth="1"/>
    <col min="3" max="3" width="20.7265625" style="13" customWidth="1"/>
    <col min="4" max="4" width="22.7265625" style="1" customWidth="1"/>
    <col min="5" max="5" width="29.1796875" style="1" customWidth="1"/>
    <col min="6" max="6" width="4.1796875" style="4" bestFit="1" customWidth="1"/>
    <col min="7" max="7" width="8.1796875" style="4" bestFit="1" customWidth="1"/>
    <col min="8" max="8" width="4.1796875" style="4" bestFit="1" customWidth="1"/>
    <col min="9" max="9" width="4.54296875" style="4" bestFit="1" customWidth="1"/>
    <col min="10" max="10" width="8.1796875" style="1" bestFit="1" customWidth="1"/>
    <col min="11" max="11" width="4.1796875" style="1" bestFit="1" customWidth="1"/>
    <col min="12" max="12" width="10.81640625" style="15"/>
    <col min="13" max="16384" width="10.81640625" style="1"/>
  </cols>
  <sheetData>
    <row r="1" spans="1:12" x14ac:dyDescent="0.3">
      <c r="A1" s="21" t="s">
        <v>101</v>
      </c>
      <c r="B1" s="22" t="s">
        <v>102</v>
      </c>
      <c r="C1" s="22" t="s">
        <v>103</v>
      </c>
      <c r="D1" s="23" t="s">
        <v>104</v>
      </c>
      <c r="E1" s="23" t="s">
        <v>112</v>
      </c>
      <c r="F1" s="24" t="s">
        <v>105</v>
      </c>
      <c r="G1" s="24" t="s">
        <v>110</v>
      </c>
      <c r="H1" s="24" t="s">
        <v>106</v>
      </c>
      <c r="I1" s="24" t="s">
        <v>107</v>
      </c>
      <c r="J1" s="24" t="s">
        <v>108</v>
      </c>
      <c r="K1" s="24" t="s">
        <v>109</v>
      </c>
      <c r="L1" s="25" t="s">
        <v>111</v>
      </c>
    </row>
    <row r="2" spans="1:12" x14ac:dyDescent="0.3">
      <c r="A2" s="45">
        <v>1</v>
      </c>
      <c r="B2" s="7" t="s">
        <v>349</v>
      </c>
      <c r="C2" s="7" t="s">
        <v>176</v>
      </c>
      <c r="D2" s="14" t="s">
        <v>439</v>
      </c>
      <c r="E2" s="2" t="s">
        <v>440</v>
      </c>
      <c r="F2" s="11">
        <v>2100</v>
      </c>
      <c r="G2" s="8"/>
      <c r="H2" s="11">
        <v>2500</v>
      </c>
      <c r="I2" s="8">
        <v>3000</v>
      </c>
      <c r="J2" s="2"/>
      <c r="K2" s="41">
        <v>3000</v>
      </c>
      <c r="L2" s="43">
        <f>SUM(F2:K2)</f>
        <v>10600</v>
      </c>
    </row>
    <row r="3" spans="1:12" x14ac:dyDescent="0.3">
      <c r="A3" s="45">
        <v>2</v>
      </c>
      <c r="B3" s="2" t="s">
        <v>341</v>
      </c>
      <c r="C3" s="2" t="s">
        <v>86</v>
      </c>
      <c r="D3" s="2"/>
      <c r="E3" s="14"/>
      <c r="F3" s="11">
        <v>1440</v>
      </c>
      <c r="G3" s="11">
        <v>1390</v>
      </c>
      <c r="H3" s="11">
        <v>1400</v>
      </c>
      <c r="I3" s="8">
        <v>1360</v>
      </c>
      <c r="J3" s="8">
        <v>1800</v>
      </c>
      <c r="K3" s="2"/>
      <c r="L3" s="43">
        <f>SUM(F3:K3)</f>
        <v>7390</v>
      </c>
    </row>
    <row r="4" spans="1:12" x14ac:dyDescent="0.3">
      <c r="A4" s="45">
        <v>3</v>
      </c>
      <c r="B4" s="7" t="s">
        <v>66</v>
      </c>
      <c r="C4" s="7" t="s">
        <v>177</v>
      </c>
      <c r="D4" s="2" t="s">
        <v>387</v>
      </c>
      <c r="E4" s="2" t="s">
        <v>388</v>
      </c>
      <c r="F4" s="11">
        <v>2000</v>
      </c>
      <c r="G4" s="11">
        <v>2000</v>
      </c>
      <c r="H4" s="11">
        <v>2100</v>
      </c>
      <c r="I4" s="8"/>
      <c r="J4" s="2"/>
      <c r="K4" s="2"/>
      <c r="L4" s="43">
        <f>SUM(F4:K4)</f>
        <v>6100</v>
      </c>
    </row>
    <row r="5" spans="1:12" x14ac:dyDescent="0.3">
      <c r="A5" s="45">
        <v>4</v>
      </c>
      <c r="B5" s="2" t="s">
        <v>342</v>
      </c>
      <c r="C5" s="2" t="s">
        <v>175</v>
      </c>
      <c r="D5" s="14" t="s">
        <v>426</v>
      </c>
      <c r="E5" s="14" t="s">
        <v>427</v>
      </c>
      <c r="F5" s="11">
        <v>2750</v>
      </c>
      <c r="G5" s="8"/>
      <c r="H5" s="11">
        <v>3000</v>
      </c>
      <c r="I5" s="8"/>
      <c r="J5" s="2"/>
      <c r="K5" s="2"/>
      <c r="L5" s="43">
        <f>SUM(F5:K5)</f>
        <v>5750</v>
      </c>
    </row>
    <row r="6" spans="1:12" x14ac:dyDescent="0.3">
      <c r="A6" s="45">
        <v>5</v>
      </c>
      <c r="B6" s="2" t="s">
        <v>345</v>
      </c>
      <c r="C6" s="2" t="s">
        <v>23</v>
      </c>
      <c r="D6" s="14" t="s">
        <v>435</v>
      </c>
      <c r="E6" s="14" t="s">
        <v>436</v>
      </c>
      <c r="F6" s="11">
        <v>2500</v>
      </c>
      <c r="G6" s="8"/>
      <c r="H6" s="11"/>
      <c r="I6" s="8">
        <v>2750</v>
      </c>
      <c r="J6" s="2"/>
      <c r="K6" s="2"/>
      <c r="L6" s="43">
        <f>SUM(F6:K6)</f>
        <v>5250</v>
      </c>
    </row>
    <row r="7" spans="1:12" x14ac:dyDescent="0.3">
      <c r="A7" s="45">
        <v>6</v>
      </c>
      <c r="B7" s="7" t="s">
        <v>381</v>
      </c>
      <c r="C7" s="7" t="s">
        <v>85</v>
      </c>
      <c r="D7" s="2"/>
      <c r="E7" s="2"/>
      <c r="F7" s="8"/>
      <c r="G7" s="11">
        <v>1400</v>
      </c>
      <c r="H7" s="11"/>
      <c r="I7" s="8"/>
      <c r="J7" s="8">
        <v>1650</v>
      </c>
      <c r="K7" s="41">
        <v>1650</v>
      </c>
      <c r="L7" s="43">
        <f>SUM(F7:K7)</f>
        <v>4700</v>
      </c>
    </row>
    <row r="8" spans="1:12" x14ac:dyDescent="0.3">
      <c r="A8" s="45">
        <v>7</v>
      </c>
      <c r="B8" s="2" t="s">
        <v>353</v>
      </c>
      <c r="C8" s="2" t="s">
        <v>67</v>
      </c>
      <c r="D8" s="2"/>
      <c r="E8" s="14"/>
      <c r="F8" s="8"/>
      <c r="G8" s="11">
        <v>1900</v>
      </c>
      <c r="H8" s="11"/>
      <c r="I8" s="8"/>
      <c r="J8" s="8">
        <v>2750</v>
      </c>
      <c r="K8" s="2"/>
      <c r="L8" s="43">
        <f>SUM(F8:K8)</f>
        <v>4650</v>
      </c>
    </row>
    <row r="9" spans="1:12" x14ac:dyDescent="0.3">
      <c r="A9" s="45">
        <v>8</v>
      </c>
      <c r="B9" s="2" t="s">
        <v>385</v>
      </c>
      <c r="C9" s="2" t="s">
        <v>73</v>
      </c>
      <c r="D9" s="2"/>
      <c r="E9" s="14" t="s">
        <v>536</v>
      </c>
      <c r="F9" s="11">
        <v>1350</v>
      </c>
      <c r="G9" s="8"/>
      <c r="H9" s="11">
        <v>1340</v>
      </c>
      <c r="I9" s="8">
        <v>1320</v>
      </c>
      <c r="J9" s="2"/>
      <c r="K9" s="2"/>
      <c r="L9" s="43">
        <f>SUM(F9:K9)</f>
        <v>4010</v>
      </c>
    </row>
    <row r="10" spans="1:12" x14ac:dyDescent="0.3">
      <c r="A10" s="45">
        <v>9</v>
      </c>
      <c r="B10" s="2" t="s">
        <v>365</v>
      </c>
      <c r="C10" s="2" t="s">
        <v>70</v>
      </c>
      <c r="D10" s="14"/>
      <c r="E10" s="14"/>
      <c r="F10" s="8"/>
      <c r="G10" s="11">
        <v>1550</v>
      </c>
      <c r="H10" s="11"/>
      <c r="I10" s="8"/>
      <c r="J10" s="8">
        <v>2300</v>
      </c>
      <c r="K10" s="2"/>
      <c r="L10" s="43">
        <f>SUM(F10:K10)</f>
        <v>3850</v>
      </c>
    </row>
    <row r="11" spans="1:12" x14ac:dyDescent="0.3">
      <c r="A11" s="45">
        <v>10</v>
      </c>
      <c r="B11" s="2" t="s">
        <v>80</v>
      </c>
      <c r="C11" s="2" t="s">
        <v>79</v>
      </c>
      <c r="D11" s="2"/>
      <c r="E11" s="14"/>
      <c r="F11" s="8"/>
      <c r="G11" s="11">
        <v>1440</v>
      </c>
      <c r="H11" s="11"/>
      <c r="I11" s="8"/>
      <c r="J11" s="8">
        <v>1950</v>
      </c>
      <c r="K11" s="2"/>
      <c r="L11" s="43">
        <f>SUM(F11:K11)</f>
        <v>3390</v>
      </c>
    </row>
    <row r="12" spans="1:12" x14ac:dyDescent="0.3">
      <c r="A12" s="45">
        <v>11</v>
      </c>
      <c r="B12" s="2" t="s">
        <v>797</v>
      </c>
      <c r="C12" s="2" t="s">
        <v>839</v>
      </c>
      <c r="D12" s="14" t="s">
        <v>512</v>
      </c>
      <c r="E12" s="14"/>
      <c r="F12" s="8"/>
      <c r="G12" s="8"/>
      <c r="H12" s="11">
        <v>1410</v>
      </c>
      <c r="I12" s="8"/>
      <c r="J12" s="2"/>
      <c r="K12" s="41">
        <v>1800</v>
      </c>
      <c r="L12" s="43">
        <f>SUM(F12:K12)</f>
        <v>3210</v>
      </c>
    </row>
    <row r="13" spans="1:12" x14ac:dyDescent="0.3">
      <c r="A13" s="45">
        <v>12</v>
      </c>
      <c r="B13" s="7" t="s">
        <v>778</v>
      </c>
      <c r="C13" s="7" t="s">
        <v>178</v>
      </c>
      <c r="D13" s="2" t="s">
        <v>566</v>
      </c>
      <c r="E13" s="2"/>
      <c r="F13" s="8"/>
      <c r="G13" s="8"/>
      <c r="H13" s="11">
        <v>1550</v>
      </c>
      <c r="I13" s="8">
        <v>1470</v>
      </c>
      <c r="J13" s="2"/>
      <c r="K13" s="2"/>
      <c r="L13" s="43">
        <f>SUM(F13:K13)</f>
        <v>3020</v>
      </c>
    </row>
    <row r="14" spans="1:12" x14ac:dyDescent="0.3">
      <c r="A14" s="45">
        <v>13</v>
      </c>
      <c r="B14" s="26" t="s">
        <v>769</v>
      </c>
      <c r="C14" s="26" t="s">
        <v>831</v>
      </c>
      <c r="D14" s="2"/>
      <c r="E14" s="2"/>
      <c r="F14" s="8"/>
      <c r="G14" s="8"/>
      <c r="H14" s="8"/>
      <c r="I14" s="8"/>
      <c r="J14" s="8">
        <v>3000</v>
      </c>
      <c r="K14" s="2"/>
      <c r="L14" s="43">
        <f>SUM(F14:K14)</f>
        <v>3000</v>
      </c>
    </row>
    <row r="15" spans="1:12" x14ac:dyDescent="0.3">
      <c r="A15" s="45">
        <v>14</v>
      </c>
      <c r="B15" s="7" t="s">
        <v>386</v>
      </c>
      <c r="C15" s="7" t="s">
        <v>159</v>
      </c>
      <c r="D15" s="14" t="s">
        <v>338</v>
      </c>
      <c r="E15" s="2" t="s">
        <v>339</v>
      </c>
      <c r="F15" s="11">
        <v>3000</v>
      </c>
      <c r="G15" s="8"/>
      <c r="H15" s="11"/>
      <c r="I15" s="8"/>
      <c r="J15" s="2"/>
      <c r="K15" s="2"/>
      <c r="L15" s="43">
        <f>SUM(F15:K15)</f>
        <v>3000</v>
      </c>
    </row>
    <row r="16" spans="1:12" x14ac:dyDescent="0.3">
      <c r="A16" s="45">
        <v>15</v>
      </c>
      <c r="B16" s="2" t="s">
        <v>340</v>
      </c>
      <c r="C16" s="2" t="s">
        <v>31</v>
      </c>
      <c r="D16" s="14"/>
      <c r="E16" s="14"/>
      <c r="F16" s="8"/>
      <c r="G16" s="11">
        <v>3000</v>
      </c>
      <c r="H16" s="11"/>
      <c r="I16" s="8"/>
      <c r="J16" s="2"/>
      <c r="K16" s="2"/>
      <c r="L16" s="43">
        <f>SUM(F16:K16)</f>
        <v>3000</v>
      </c>
    </row>
    <row r="17" spans="1:12" x14ac:dyDescent="0.3">
      <c r="A17" s="45">
        <v>16</v>
      </c>
      <c r="B17" s="2" t="s">
        <v>74</v>
      </c>
      <c r="C17" s="2" t="s">
        <v>75</v>
      </c>
      <c r="D17" s="2"/>
      <c r="E17" s="14"/>
      <c r="F17" s="8"/>
      <c r="G17" s="11">
        <v>1480</v>
      </c>
      <c r="H17" s="11"/>
      <c r="I17" s="8">
        <v>1490</v>
      </c>
      <c r="J17" s="2"/>
      <c r="K17" s="2"/>
      <c r="L17" s="43">
        <f>SUM(F17:K17)</f>
        <v>2970</v>
      </c>
    </row>
    <row r="18" spans="1:12" x14ac:dyDescent="0.3">
      <c r="A18" s="45">
        <v>17</v>
      </c>
      <c r="B18" s="7" t="s">
        <v>779</v>
      </c>
      <c r="C18" s="7" t="s">
        <v>832</v>
      </c>
      <c r="D18" s="14" t="s">
        <v>512</v>
      </c>
      <c r="E18" s="2"/>
      <c r="F18" s="8"/>
      <c r="G18" s="8"/>
      <c r="H18" s="11">
        <v>1420</v>
      </c>
      <c r="I18" s="8">
        <v>1400</v>
      </c>
      <c r="J18" s="2"/>
      <c r="K18" s="2"/>
      <c r="L18" s="43">
        <f>SUM(F18:K18)</f>
        <v>2820</v>
      </c>
    </row>
    <row r="19" spans="1:12" x14ac:dyDescent="0.3">
      <c r="A19" s="45">
        <v>18</v>
      </c>
      <c r="B19" s="7" t="s">
        <v>379</v>
      </c>
      <c r="C19" s="7" t="s">
        <v>187</v>
      </c>
      <c r="D19" s="2" t="s">
        <v>391</v>
      </c>
      <c r="E19" s="2"/>
      <c r="F19" s="11">
        <v>1400</v>
      </c>
      <c r="G19" s="8"/>
      <c r="H19" s="11">
        <v>1380</v>
      </c>
      <c r="I19" s="8"/>
      <c r="J19" s="2"/>
      <c r="K19" s="2"/>
      <c r="L19" s="43">
        <f>SUM(F19:K19)</f>
        <v>2780</v>
      </c>
    </row>
    <row r="20" spans="1:12" x14ac:dyDescent="0.3">
      <c r="A20" s="45">
        <v>19</v>
      </c>
      <c r="B20" s="40" t="s">
        <v>1107</v>
      </c>
      <c r="C20" s="40" t="s">
        <v>1108</v>
      </c>
      <c r="D20" s="42"/>
      <c r="E20" s="42"/>
      <c r="F20" s="42"/>
      <c r="G20" s="42"/>
      <c r="H20" s="42"/>
      <c r="I20" s="42"/>
      <c r="J20" s="42"/>
      <c r="K20" s="41">
        <v>2750</v>
      </c>
      <c r="L20" s="44">
        <v>2750</v>
      </c>
    </row>
    <row r="21" spans="1:12" x14ac:dyDescent="0.3">
      <c r="A21" s="45">
        <v>20</v>
      </c>
      <c r="B21" s="2" t="s">
        <v>780</v>
      </c>
      <c r="C21" s="7" t="s">
        <v>23</v>
      </c>
      <c r="D21" s="14" t="s">
        <v>512</v>
      </c>
      <c r="E21" s="14"/>
      <c r="F21" s="8"/>
      <c r="G21" s="8"/>
      <c r="H21" s="11">
        <v>2750</v>
      </c>
      <c r="I21" s="8"/>
      <c r="J21" s="2"/>
      <c r="K21" s="2"/>
      <c r="L21" s="43">
        <f>SUM(F21:K21)</f>
        <v>2750</v>
      </c>
    </row>
    <row r="22" spans="1:12" x14ac:dyDescent="0.3">
      <c r="A22" s="45">
        <v>21</v>
      </c>
      <c r="B22" s="7" t="s">
        <v>343</v>
      </c>
      <c r="C22" s="7" t="s">
        <v>23</v>
      </c>
      <c r="D22" s="14"/>
      <c r="E22" s="2"/>
      <c r="F22" s="8"/>
      <c r="G22" s="11">
        <v>2750</v>
      </c>
      <c r="H22" s="11"/>
      <c r="I22" s="8"/>
      <c r="J22" s="2"/>
      <c r="K22" s="2"/>
      <c r="L22" s="43">
        <f>SUM(F22:K22)</f>
        <v>2750</v>
      </c>
    </row>
    <row r="23" spans="1:12" x14ac:dyDescent="0.3">
      <c r="A23" s="45">
        <v>22</v>
      </c>
      <c r="B23" s="2" t="s">
        <v>383</v>
      </c>
      <c r="C23" s="2" t="s">
        <v>189</v>
      </c>
      <c r="D23" s="14" t="s">
        <v>391</v>
      </c>
      <c r="E23" s="14"/>
      <c r="F23" s="11">
        <v>1370</v>
      </c>
      <c r="G23" s="8"/>
      <c r="H23" s="11"/>
      <c r="I23" s="8">
        <v>1370</v>
      </c>
      <c r="J23" s="2"/>
      <c r="K23" s="2"/>
      <c r="L23" s="43">
        <f>SUM(F23:K23)</f>
        <v>2740</v>
      </c>
    </row>
    <row r="24" spans="1:12" x14ac:dyDescent="0.3">
      <c r="A24" s="45">
        <v>23</v>
      </c>
      <c r="B24" s="40" t="s">
        <v>1109</v>
      </c>
      <c r="C24" s="40" t="s">
        <v>64</v>
      </c>
      <c r="D24" s="42"/>
      <c r="E24" s="42"/>
      <c r="F24" s="42"/>
      <c r="G24" s="42"/>
      <c r="H24" s="42"/>
      <c r="I24" s="42"/>
      <c r="J24" s="42"/>
      <c r="K24" s="41">
        <v>2500</v>
      </c>
      <c r="L24" s="44">
        <v>2500</v>
      </c>
    </row>
    <row r="25" spans="1:12" x14ac:dyDescent="0.3">
      <c r="A25" s="45">
        <v>24</v>
      </c>
      <c r="B25" s="2" t="s">
        <v>802</v>
      </c>
      <c r="C25" s="2" t="s">
        <v>25</v>
      </c>
      <c r="D25" s="2"/>
      <c r="E25" s="2"/>
      <c r="F25" s="8"/>
      <c r="G25" s="8"/>
      <c r="H25" s="8"/>
      <c r="I25" s="8">
        <v>2500</v>
      </c>
      <c r="J25" s="2"/>
      <c r="K25" s="2"/>
      <c r="L25" s="43">
        <f>SUM(F25:K25)</f>
        <v>2500</v>
      </c>
    </row>
    <row r="26" spans="1:12" x14ac:dyDescent="0.3">
      <c r="A26" s="45">
        <v>25</v>
      </c>
      <c r="B26" s="2" t="s">
        <v>344</v>
      </c>
      <c r="C26" s="7" t="s">
        <v>63</v>
      </c>
      <c r="D26" s="14"/>
      <c r="E26" s="2"/>
      <c r="F26" s="8"/>
      <c r="G26" s="11">
        <v>2500</v>
      </c>
      <c r="H26" s="11"/>
      <c r="I26" s="8"/>
      <c r="J26" s="2"/>
      <c r="K26" s="2"/>
      <c r="L26" s="43">
        <f>SUM(F26:K26)</f>
        <v>2500</v>
      </c>
    </row>
    <row r="27" spans="1:12" x14ac:dyDescent="0.3">
      <c r="A27" s="45">
        <v>26</v>
      </c>
      <c r="B27" s="2" t="s">
        <v>770</v>
      </c>
      <c r="C27" s="26" t="s">
        <v>771</v>
      </c>
      <c r="D27" s="2"/>
      <c r="E27" s="2"/>
      <c r="F27" s="8"/>
      <c r="G27" s="8"/>
      <c r="H27" s="8"/>
      <c r="I27" s="8"/>
      <c r="J27" s="8">
        <v>2500</v>
      </c>
      <c r="K27" s="2"/>
      <c r="L27" s="43">
        <f>SUM(F27:K27)</f>
        <v>2500</v>
      </c>
    </row>
    <row r="28" spans="1:12" x14ac:dyDescent="0.3">
      <c r="A28" s="45">
        <v>27</v>
      </c>
      <c r="B28" s="2" t="s">
        <v>803</v>
      </c>
      <c r="C28" s="2" t="s">
        <v>150</v>
      </c>
      <c r="D28" s="2"/>
      <c r="E28" s="2"/>
      <c r="F28" s="8"/>
      <c r="G28" s="8"/>
      <c r="H28" s="8"/>
      <c r="I28" s="8">
        <v>2300</v>
      </c>
      <c r="J28" s="2"/>
      <c r="K28" s="2"/>
      <c r="L28" s="43">
        <f>SUM(F28:K28)</f>
        <v>2300</v>
      </c>
    </row>
    <row r="29" spans="1:12" x14ac:dyDescent="0.3">
      <c r="A29" s="45">
        <v>28</v>
      </c>
      <c r="B29" s="40" t="s">
        <v>1110</v>
      </c>
      <c r="C29" s="40" t="s">
        <v>22</v>
      </c>
      <c r="D29" s="42"/>
      <c r="E29" s="42"/>
      <c r="F29" s="42"/>
      <c r="G29" s="42"/>
      <c r="H29" s="42"/>
      <c r="I29" s="42"/>
      <c r="J29" s="42"/>
      <c r="K29" s="41">
        <v>2300</v>
      </c>
      <c r="L29" s="44">
        <v>2300</v>
      </c>
    </row>
    <row r="30" spans="1:12" x14ac:dyDescent="0.3">
      <c r="A30" s="45">
        <v>29</v>
      </c>
      <c r="B30" s="2" t="s">
        <v>781</v>
      </c>
      <c r="C30" s="7" t="s">
        <v>172</v>
      </c>
      <c r="D30" s="2" t="s">
        <v>512</v>
      </c>
      <c r="E30" s="2"/>
      <c r="F30" s="8"/>
      <c r="G30" s="8"/>
      <c r="H30" s="11">
        <v>2300</v>
      </c>
      <c r="I30" s="8"/>
      <c r="J30" s="2"/>
      <c r="K30" s="2"/>
      <c r="L30" s="43">
        <f>SUM(F30:K30)</f>
        <v>2300</v>
      </c>
    </row>
    <row r="31" spans="1:12" x14ac:dyDescent="0.3">
      <c r="A31" s="45">
        <v>30</v>
      </c>
      <c r="B31" s="2" t="s">
        <v>346</v>
      </c>
      <c r="C31" s="2" t="s">
        <v>64</v>
      </c>
      <c r="D31" s="14"/>
      <c r="E31" s="14"/>
      <c r="F31" s="8"/>
      <c r="G31" s="11">
        <v>2300</v>
      </c>
      <c r="H31" s="11"/>
      <c r="I31" s="8"/>
      <c r="J31" s="2"/>
      <c r="K31" s="2"/>
      <c r="L31" s="43">
        <f>SUM(F31:K31)</f>
        <v>2300</v>
      </c>
    </row>
    <row r="32" spans="1:12" x14ac:dyDescent="0.3">
      <c r="A32" s="45">
        <v>31</v>
      </c>
      <c r="B32" s="2" t="s">
        <v>347</v>
      </c>
      <c r="C32" s="7" t="s">
        <v>146</v>
      </c>
      <c r="D32" s="14" t="s">
        <v>391</v>
      </c>
      <c r="E32" s="2"/>
      <c r="F32" s="11">
        <v>2300</v>
      </c>
      <c r="G32" s="8"/>
      <c r="H32" s="11"/>
      <c r="I32" s="8"/>
      <c r="J32" s="2"/>
      <c r="K32" s="2"/>
      <c r="L32" s="43">
        <f>SUM(F32:K32)</f>
        <v>2300</v>
      </c>
    </row>
    <row r="33" spans="1:12" x14ac:dyDescent="0.3">
      <c r="A33" s="45">
        <v>32</v>
      </c>
      <c r="B33" s="2" t="s">
        <v>348</v>
      </c>
      <c r="C33" s="2" t="s">
        <v>65</v>
      </c>
      <c r="D33" s="2"/>
      <c r="E33" s="14"/>
      <c r="F33" s="8"/>
      <c r="G33" s="11">
        <v>2100</v>
      </c>
      <c r="H33" s="11"/>
      <c r="I33" s="8"/>
      <c r="J33" s="2"/>
      <c r="K33" s="2"/>
      <c r="L33" s="43">
        <f>SUM(F33:K33)</f>
        <v>2100</v>
      </c>
    </row>
    <row r="34" spans="1:12" x14ac:dyDescent="0.3">
      <c r="A34" s="45">
        <v>33</v>
      </c>
      <c r="B34" s="2" t="s">
        <v>804</v>
      </c>
      <c r="C34" s="26" t="s">
        <v>162</v>
      </c>
      <c r="D34" s="2"/>
      <c r="E34" s="2"/>
      <c r="F34" s="8"/>
      <c r="G34" s="8"/>
      <c r="H34" s="8"/>
      <c r="I34" s="8"/>
      <c r="J34" s="8">
        <v>2100</v>
      </c>
      <c r="K34" s="2"/>
      <c r="L34" s="43">
        <f>SUM(F34:K34)</f>
        <v>2100</v>
      </c>
    </row>
    <row r="35" spans="1:12" x14ac:dyDescent="0.3">
      <c r="A35" s="45">
        <v>34</v>
      </c>
      <c r="B35" s="40" t="s">
        <v>1111</v>
      </c>
      <c r="C35" s="40" t="s">
        <v>1112</v>
      </c>
      <c r="D35" s="42"/>
      <c r="E35" s="42"/>
      <c r="F35" s="42"/>
      <c r="G35" s="42"/>
      <c r="H35" s="42"/>
      <c r="I35" s="42"/>
      <c r="J35" s="42"/>
      <c r="K35" s="41">
        <v>2100</v>
      </c>
      <c r="L35" s="44">
        <v>2100</v>
      </c>
    </row>
    <row r="36" spans="1:12" x14ac:dyDescent="0.3">
      <c r="A36" s="45">
        <v>35</v>
      </c>
      <c r="B36" s="2" t="s">
        <v>805</v>
      </c>
      <c r="C36" s="2" t="s">
        <v>693</v>
      </c>
      <c r="D36" s="2"/>
      <c r="E36" s="2"/>
      <c r="F36" s="8"/>
      <c r="G36" s="8"/>
      <c r="H36" s="8"/>
      <c r="I36" s="8">
        <v>2100</v>
      </c>
      <c r="J36" s="2"/>
      <c r="K36" s="2"/>
      <c r="L36" s="43">
        <f>SUM(F36:K36)</f>
        <v>2100</v>
      </c>
    </row>
    <row r="37" spans="1:12" x14ac:dyDescent="0.3">
      <c r="A37" s="45">
        <v>36</v>
      </c>
      <c r="B37" s="40" t="s">
        <v>1113</v>
      </c>
      <c r="C37" s="40" t="s">
        <v>1114</v>
      </c>
      <c r="D37" s="42"/>
      <c r="E37" s="42"/>
      <c r="F37" s="42"/>
      <c r="G37" s="42"/>
      <c r="H37" s="42"/>
      <c r="I37" s="42"/>
      <c r="J37" s="42"/>
      <c r="K37" s="41">
        <v>2000</v>
      </c>
      <c r="L37" s="44">
        <v>2000</v>
      </c>
    </row>
    <row r="38" spans="1:12" x14ac:dyDescent="0.3">
      <c r="A38" s="45">
        <v>37</v>
      </c>
      <c r="B38" s="2" t="s">
        <v>806</v>
      </c>
      <c r="C38" s="26" t="s">
        <v>190</v>
      </c>
      <c r="D38" s="2"/>
      <c r="E38" s="2"/>
      <c r="F38" s="8"/>
      <c r="G38" s="8"/>
      <c r="H38" s="8"/>
      <c r="I38" s="8"/>
      <c r="J38" s="8">
        <v>2000</v>
      </c>
      <c r="K38" s="2"/>
      <c r="L38" s="43">
        <f>SUM(F38:K38)</f>
        <v>2000</v>
      </c>
    </row>
    <row r="39" spans="1:12" x14ac:dyDescent="0.3">
      <c r="A39" s="45">
        <v>38</v>
      </c>
      <c r="B39" s="2" t="s">
        <v>782</v>
      </c>
      <c r="C39" s="7">
        <v>0</v>
      </c>
      <c r="D39" s="14" t="s">
        <v>557</v>
      </c>
      <c r="E39" s="2" t="s">
        <v>427</v>
      </c>
      <c r="F39" s="8"/>
      <c r="G39" s="8"/>
      <c r="H39" s="11">
        <v>2000</v>
      </c>
      <c r="I39" s="8"/>
      <c r="J39" s="2"/>
      <c r="K39" s="2"/>
      <c r="L39" s="43">
        <f>SUM(F39:K39)</f>
        <v>2000</v>
      </c>
    </row>
    <row r="40" spans="1:12" x14ac:dyDescent="0.3">
      <c r="A40" s="45">
        <v>39</v>
      </c>
      <c r="B40" s="2" t="s">
        <v>807</v>
      </c>
      <c r="C40" s="2" t="s">
        <v>22</v>
      </c>
      <c r="D40" s="2"/>
      <c r="E40" s="2"/>
      <c r="F40" s="8"/>
      <c r="G40" s="8"/>
      <c r="H40" s="8"/>
      <c r="I40" s="8">
        <v>2000</v>
      </c>
      <c r="J40" s="2"/>
      <c r="K40" s="2"/>
      <c r="L40" s="43">
        <f>SUM(F40:K40)</f>
        <v>2000</v>
      </c>
    </row>
    <row r="41" spans="1:12" x14ac:dyDescent="0.3">
      <c r="A41" s="45">
        <v>40</v>
      </c>
      <c r="B41" s="2" t="s">
        <v>783</v>
      </c>
      <c r="C41" s="2" t="s">
        <v>833</v>
      </c>
      <c r="D41" s="14" t="s">
        <v>558</v>
      </c>
      <c r="E41" s="14" t="s">
        <v>427</v>
      </c>
      <c r="F41" s="8"/>
      <c r="G41" s="8"/>
      <c r="H41" s="11">
        <v>1950</v>
      </c>
      <c r="I41" s="8"/>
      <c r="J41" s="2"/>
      <c r="K41" s="2"/>
      <c r="L41" s="43">
        <f>SUM(F41:K41)</f>
        <v>1950</v>
      </c>
    </row>
    <row r="42" spans="1:12" x14ac:dyDescent="0.3">
      <c r="A42" s="45">
        <v>41</v>
      </c>
      <c r="B42" s="2" t="s">
        <v>808</v>
      </c>
      <c r="C42" s="2" t="s">
        <v>694</v>
      </c>
      <c r="D42" s="2"/>
      <c r="E42" s="2"/>
      <c r="F42" s="8"/>
      <c r="G42" s="8"/>
      <c r="H42" s="8"/>
      <c r="I42" s="8">
        <v>1950</v>
      </c>
      <c r="J42" s="2"/>
      <c r="K42" s="2"/>
      <c r="L42" s="43">
        <f>SUM(F42:K42)</f>
        <v>1950</v>
      </c>
    </row>
    <row r="43" spans="1:12" x14ac:dyDescent="0.3">
      <c r="A43" s="45">
        <v>42</v>
      </c>
      <c r="B43" s="2" t="s">
        <v>350</v>
      </c>
      <c r="C43" s="7" t="s">
        <v>164</v>
      </c>
      <c r="D43" s="2" t="s">
        <v>391</v>
      </c>
      <c r="E43" s="2"/>
      <c r="F43" s="11">
        <v>1950</v>
      </c>
      <c r="G43" s="8"/>
      <c r="H43" s="11"/>
      <c r="I43" s="8"/>
      <c r="J43" s="2"/>
      <c r="K43" s="2"/>
      <c r="L43" s="43">
        <f>SUM(F43:K43)</f>
        <v>1950</v>
      </c>
    </row>
    <row r="44" spans="1:12" x14ac:dyDescent="0.3">
      <c r="A44" s="45">
        <v>43</v>
      </c>
      <c r="B44" s="2" t="s">
        <v>351</v>
      </c>
      <c r="C44" s="2" t="s">
        <v>444</v>
      </c>
      <c r="D44" s="14"/>
      <c r="E44" s="14"/>
      <c r="F44" s="8"/>
      <c r="G44" s="11">
        <v>1950</v>
      </c>
      <c r="H44" s="11"/>
      <c r="I44" s="8"/>
      <c r="J44" s="2"/>
      <c r="K44" s="2"/>
      <c r="L44" s="43">
        <f>SUM(F44:K44)</f>
        <v>1950</v>
      </c>
    </row>
    <row r="45" spans="1:12" x14ac:dyDescent="0.3">
      <c r="A45" s="45">
        <v>44</v>
      </c>
      <c r="B45" s="40" t="s">
        <v>1056</v>
      </c>
      <c r="C45" s="40" t="s">
        <v>179</v>
      </c>
      <c r="D45" s="42"/>
      <c r="E45" s="42"/>
      <c r="F45" s="42"/>
      <c r="G45" s="42"/>
      <c r="H45" s="42"/>
      <c r="I45" s="42"/>
      <c r="J45" s="42"/>
      <c r="K45" s="41">
        <v>1950</v>
      </c>
      <c r="L45" s="44">
        <v>1950</v>
      </c>
    </row>
    <row r="46" spans="1:12" x14ac:dyDescent="0.3">
      <c r="A46" s="45">
        <v>45</v>
      </c>
      <c r="B46" s="2" t="s">
        <v>809</v>
      </c>
      <c r="C46" s="2" t="s">
        <v>695</v>
      </c>
      <c r="D46" s="2"/>
      <c r="E46" s="2"/>
      <c r="F46" s="8"/>
      <c r="G46" s="8"/>
      <c r="H46" s="8"/>
      <c r="I46" s="8">
        <v>1900</v>
      </c>
      <c r="J46" s="2"/>
      <c r="K46" s="2"/>
      <c r="L46" s="43">
        <f>SUM(F46:K46)</f>
        <v>1900</v>
      </c>
    </row>
    <row r="47" spans="1:12" x14ac:dyDescent="0.3">
      <c r="A47" s="45">
        <v>46</v>
      </c>
      <c r="B47" s="2" t="s">
        <v>352</v>
      </c>
      <c r="C47" s="7" t="s">
        <v>178</v>
      </c>
      <c r="D47" s="14" t="s">
        <v>443</v>
      </c>
      <c r="E47" s="2" t="s">
        <v>437</v>
      </c>
      <c r="F47" s="11">
        <v>1900</v>
      </c>
      <c r="G47" s="8"/>
      <c r="H47" s="11"/>
      <c r="I47" s="8"/>
      <c r="J47" s="2"/>
      <c r="K47" s="2"/>
      <c r="L47" s="43">
        <f>SUM(F47:K47)</f>
        <v>1900</v>
      </c>
    </row>
    <row r="48" spans="1:12" x14ac:dyDescent="0.3">
      <c r="A48" s="45">
        <v>47</v>
      </c>
      <c r="B48" s="40" t="s">
        <v>1115</v>
      </c>
      <c r="C48" s="40" t="s">
        <v>33</v>
      </c>
      <c r="D48" s="42"/>
      <c r="E48" s="42"/>
      <c r="F48" s="42"/>
      <c r="G48" s="42"/>
      <c r="H48" s="42"/>
      <c r="I48" s="42"/>
      <c r="J48" s="42"/>
      <c r="K48" s="41">
        <v>1900</v>
      </c>
      <c r="L48" s="44">
        <v>1900</v>
      </c>
    </row>
    <row r="49" spans="1:12" x14ac:dyDescent="0.3">
      <c r="A49" s="45">
        <v>48</v>
      </c>
      <c r="B49" s="2" t="s">
        <v>772</v>
      </c>
      <c r="C49" s="26" t="s">
        <v>187</v>
      </c>
      <c r="D49" s="2"/>
      <c r="E49" s="2"/>
      <c r="F49" s="8"/>
      <c r="G49" s="8"/>
      <c r="H49" s="8"/>
      <c r="I49" s="8"/>
      <c r="J49" s="8">
        <v>1900</v>
      </c>
      <c r="K49" s="2"/>
      <c r="L49" s="43">
        <f>SUM(F49:K49)</f>
        <v>1900</v>
      </c>
    </row>
    <row r="50" spans="1:12" x14ac:dyDescent="0.3">
      <c r="A50" s="45">
        <v>49</v>
      </c>
      <c r="B50" s="2" t="s">
        <v>784</v>
      </c>
      <c r="C50" s="7" t="s">
        <v>834</v>
      </c>
      <c r="D50" s="14" t="s">
        <v>559</v>
      </c>
      <c r="E50" s="2" t="s">
        <v>427</v>
      </c>
      <c r="F50" s="8"/>
      <c r="G50" s="8"/>
      <c r="H50" s="11">
        <v>1900</v>
      </c>
      <c r="I50" s="8"/>
      <c r="J50" s="2"/>
      <c r="K50" s="2"/>
      <c r="L50" s="43">
        <f>SUM(F50:K50)</f>
        <v>1900</v>
      </c>
    </row>
    <row r="51" spans="1:12" x14ac:dyDescent="0.3">
      <c r="A51" s="45">
        <v>50</v>
      </c>
      <c r="B51" s="2" t="s">
        <v>810</v>
      </c>
      <c r="C51" s="26" t="s">
        <v>773</v>
      </c>
      <c r="D51" s="2"/>
      <c r="E51" s="2"/>
      <c r="F51" s="8"/>
      <c r="G51" s="8"/>
      <c r="H51" s="8"/>
      <c r="I51" s="8"/>
      <c r="J51" s="8">
        <v>1850</v>
      </c>
      <c r="K51" s="2"/>
      <c r="L51" s="43">
        <f>SUM(F51:K51)</f>
        <v>1850</v>
      </c>
    </row>
    <row r="52" spans="1:12" x14ac:dyDescent="0.3">
      <c r="A52" s="45">
        <v>51</v>
      </c>
      <c r="B52" s="2" t="s">
        <v>785</v>
      </c>
      <c r="C52" s="2" t="s">
        <v>835</v>
      </c>
      <c r="D52" s="14" t="s">
        <v>560</v>
      </c>
      <c r="E52" s="14" t="s">
        <v>427</v>
      </c>
      <c r="F52" s="8"/>
      <c r="G52" s="8"/>
      <c r="H52" s="11">
        <v>1850</v>
      </c>
      <c r="I52" s="8"/>
      <c r="J52" s="2"/>
      <c r="K52" s="2"/>
      <c r="L52" s="43">
        <f>SUM(F52:K52)</f>
        <v>1850</v>
      </c>
    </row>
    <row r="53" spans="1:12" x14ac:dyDescent="0.3">
      <c r="A53" s="45">
        <v>52</v>
      </c>
      <c r="B53" s="2" t="s">
        <v>811</v>
      </c>
      <c r="C53" s="2" t="s">
        <v>641</v>
      </c>
      <c r="D53" s="2"/>
      <c r="E53" s="2"/>
      <c r="F53" s="8"/>
      <c r="G53" s="8"/>
      <c r="H53" s="8"/>
      <c r="I53" s="8">
        <v>1850</v>
      </c>
      <c r="J53" s="2"/>
      <c r="K53" s="2"/>
      <c r="L53" s="43">
        <f>SUM(F53:K53)</f>
        <v>1850</v>
      </c>
    </row>
    <row r="54" spans="1:12" x14ac:dyDescent="0.3">
      <c r="A54" s="45">
        <v>53</v>
      </c>
      <c r="B54" s="2" t="s">
        <v>354</v>
      </c>
      <c r="C54" s="7" t="s">
        <v>15</v>
      </c>
      <c r="D54" s="2"/>
      <c r="E54" s="2"/>
      <c r="F54" s="8"/>
      <c r="G54" s="11">
        <v>1850</v>
      </c>
      <c r="H54" s="11"/>
      <c r="I54" s="8"/>
      <c r="J54" s="2"/>
      <c r="K54" s="2"/>
      <c r="L54" s="43">
        <f>SUM(F54:K54)</f>
        <v>1850</v>
      </c>
    </row>
    <row r="55" spans="1:12" x14ac:dyDescent="0.3">
      <c r="A55" s="45">
        <v>54</v>
      </c>
      <c r="B55" s="2" t="s">
        <v>355</v>
      </c>
      <c r="C55" s="2" t="s">
        <v>179</v>
      </c>
      <c r="D55" s="14" t="s">
        <v>449</v>
      </c>
      <c r="E55" s="14" t="s">
        <v>437</v>
      </c>
      <c r="F55" s="11">
        <v>1850</v>
      </c>
      <c r="G55" s="8"/>
      <c r="H55" s="11"/>
      <c r="I55" s="8"/>
      <c r="J55" s="2"/>
      <c r="K55" s="2"/>
      <c r="L55" s="43">
        <f>SUM(F55:K55)</f>
        <v>1850</v>
      </c>
    </row>
    <row r="56" spans="1:12" x14ac:dyDescent="0.3">
      <c r="A56" s="45">
        <v>55</v>
      </c>
      <c r="B56" s="40" t="s">
        <v>1116</v>
      </c>
      <c r="C56" s="40" t="s">
        <v>64</v>
      </c>
      <c r="D56" s="42"/>
      <c r="E56" s="42"/>
      <c r="F56" s="42"/>
      <c r="G56" s="42"/>
      <c r="H56" s="42"/>
      <c r="I56" s="42"/>
      <c r="J56" s="42"/>
      <c r="K56" s="41">
        <v>1850</v>
      </c>
      <c r="L56" s="44">
        <v>1850</v>
      </c>
    </row>
    <row r="57" spans="1:12" x14ac:dyDescent="0.3">
      <c r="A57" s="45">
        <v>56</v>
      </c>
      <c r="B57" s="2" t="s">
        <v>356</v>
      </c>
      <c r="C57" s="7" t="s">
        <v>64</v>
      </c>
      <c r="D57" s="14"/>
      <c r="E57" s="2"/>
      <c r="F57" s="8"/>
      <c r="G57" s="11">
        <v>1800</v>
      </c>
      <c r="H57" s="11"/>
      <c r="I57" s="8"/>
      <c r="J57" s="2"/>
      <c r="K57" s="2"/>
      <c r="L57" s="43">
        <f>SUM(F57:K57)</f>
        <v>1800</v>
      </c>
    </row>
    <row r="58" spans="1:12" x14ac:dyDescent="0.3">
      <c r="A58" s="45">
        <v>57</v>
      </c>
      <c r="B58" s="2" t="s">
        <v>786</v>
      </c>
      <c r="C58" s="2" t="s">
        <v>836</v>
      </c>
      <c r="D58" s="2" t="s">
        <v>561</v>
      </c>
      <c r="E58" s="14" t="s">
        <v>562</v>
      </c>
      <c r="F58" s="8"/>
      <c r="G58" s="8"/>
      <c r="H58" s="11">
        <v>1800</v>
      </c>
      <c r="I58" s="8"/>
      <c r="J58" s="2"/>
      <c r="K58" s="2"/>
      <c r="L58" s="43">
        <f>SUM(F58:K58)</f>
        <v>1800</v>
      </c>
    </row>
    <row r="59" spans="1:12" x14ac:dyDescent="0.3">
      <c r="A59" s="45">
        <v>58</v>
      </c>
      <c r="B59" s="2" t="s">
        <v>812</v>
      </c>
      <c r="C59" s="2" t="s">
        <v>696</v>
      </c>
      <c r="D59" s="2"/>
      <c r="E59" s="2"/>
      <c r="F59" s="8"/>
      <c r="G59" s="8"/>
      <c r="H59" s="8"/>
      <c r="I59" s="8">
        <v>1800</v>
      </c>
      <c r="J59" s="2"/>
      <c r="K59" s="2"/>
      <c r="L59" s="43">
        <f>SUM(F59:K59)</f>
        <v>1800</v>
      </c>
    </row>
    <row r="60" spans="1:12" x14ac:dyDescent="0.3">
      <c r="A60" s="45">
        <v>59</v>
      </c>
      <c r="B60" s="2" t="s">
        <v>227</v>
      </c>
      <c r="C60" s="7" t="s">
        <v>180</v>
      </c>
      <c r="D60" s="14" t="s">
        <v>452</v>
      </c>
      <c r="E60" s="2" t="s">
        <v>453</v>
      </c>
      <c r="F60" s="11">
        <v>1800</v>
      </c>
      <c r="G60" s="8"/>
      <c r="H60" s="11"/>
      <c r="I60" s="8"/>
      <c r="J60" s="2"/>
      <c r="K60" s="2"/>
      <c r="L60" s="43">
        <f>SUM(F60:K60)</f>
        <v>1800</v>
      </c>
    </row>
    <row r="61" spans="1:12" x14ac:dyDescent="0.3">
      <c r="A61" s="45">
        <v>60</v>
      </c>
      <c r="B61" s="2" t="s">
        <v>357</v>
      </c>
      <c r="C61" s="2" t="s">
        <v>159</v>
      </c>
      <c r="D61" s="14" t="s">
        <v>454</v>
      </c>
      <c r="E61" s="14" t="s">
        <v>437</v>
      </c>
      <c r="F61" s="11">
        <v>1750</v>
      </c>
      <c r="G61" s="8"/>
      <c r="H61" s="11"/>
      <c r="I61" s="8"/>
      <c r="J61" s="2"/>
      <c r="K61" s="2"/>
      <c r="L61" s="43">
        <f>SUM(F61:K61)</f>
        <v>1750</v>
      </c>
    </row>
    <row r="62" spans="1:12" x14ac:dyDescent="0.3">
      <c r="A62" s="45">
        <v>61</v>
      </c>
      <c r="B62" s="2" t="s">
        <v>787</v>
      </c>
      <c r="C62" s="7" t="s">
        <v>82</v>
      </c>
      <c r="D62" s="2" t="s">
        <v>563</v>
      </c>
      <c r="E62" s="2" t="s">
        <v>564</v>
      </c>
      <c r="F62" s="8"/>
      <c r="G62" s="8"/>
      <c r="H62" s="11">
        <v>1750</v>
      </c>
      <c r="I62" s="8"/>
      <c r="J62" s="2"/>
      <c r="K62" s="2"/>
      <c r="L62" s="43">
        <f>SUM(F62:K62)</f>
        <v>1750</v>
      </c>
    </row>
    <row r="63" spans="1:12" x14ac:dyDescent="0.3">
      <c r="A63" s="45">
        <v>62</v>
      </c>
      <c r="B63" s="40" t="s">
        <v>1117</v>
      </c>
      <c r="C63" s="40" t="s">
        <v>1118</v>
      </c>
      <c r="D63" s="42"/>
      <c r="E63" s="42"/>
      <c r="F63" s="42"/>
      <c r="G63" s="42"/>
      <c r="H63" s="42"/>
      <c r="I63" s="42"/>
      <c r="J63" s="42"/>
      <c r="K63" s="41">
        <v>1750</v>
      </c>
      <c r="L63" s="44">
        <v>1750</v>
      </c>
    </row>
    <row r="64" spans="1:12" x14ac:dyDescent="0.3">
      <c r="A64" s="45">
        <v>63</v>
      </c>
      <c r="B64" s="2" t="s">
        <v>358</v>
      </c>
      <c r="C64" s="2" t="s">
        <v>68</v>
      </c>
      <c r="D64" s="14"/>
      <c r="E64" s="14"/>
      <c r="F64" s="8"/>
      <c r="G64" s="11">
        <v>1750</v>
      </c>
      <c r="H64" s="11"/>
      <c r="I64" s="8"/>
      <c r="J64" s="2"/>
      <c r="K64" s="2"/>
      <c r="L64" s="43">
        <f>SUM(F64:K64)</f>
        <v>1750</v>
      </c>
    </row>
    <row r="65" spans="1:12" x14ac:dyDescent="0.3">
      <c r="A65" s="45">
        <v>64</v>
      </c>
      <c r="B65" s="2" t="s">
        <v>221</v>
      </c>
      <c r="C65" s="26" t="s">
        <v>774</v>
      </c>
      <c r="D65" s="2"/>
      <c r="E65" s="2"/>
      <c r="F65" s="8"/>
      <c r="G65" s="8"/>
      <c r="H65" s="8"/>
      <c r="I65" s="8"/>
      <c r="J65" s="8">
        <v>1750</v>
      </c>
      <c r="K65" s="2"/>
      <c r="L65" s="43">
        <f>SUM(F65:K65)</f>
        <v>1750</v>
      </c>
    </row>
    <row r="66" spans="1:12" x14ac:dyDescent="0.3">
      <c r="A66" s="45">
        <v>65</v>
      </c>
      <c r="B66" s="2" t="s">
        <v>813</v>
      </c>
      <c r="C66" s="2" t="s">
        <v>654</v>
      </c>
      <c r="D66" s="2"/>
      <c r="E66" s="2"/>
      <c r="F66" s="8"/>
      <c r="G66" s="8"/>
      <c r="H66" s="8"/>
      <c r="I66" s="8">
        <v>1750</v>
      </c>
      <c r="J66" s="2"/>
      <c r="K66" s="2"/>
      <c r="L66" s="43">
        <f>SUM(F66:K66)</f>
        <v>1750</v>
      </c>
    </row>
    <row r="67" spans="1:12" x14ac:dyDescent="0.3">
      <c r="A67" s="45">
        <v>66</v>
      </c>
      <c r="B67" s="2" t="s">
        <v>775</v>
      </c>
      <c r="C67" s="26" t="s">
        <v>776</v>
      </c>
      <c r="D67" s="2"/>
      <c r="E67" s="2"/>
      <c r="F67" s="8"/>
      <c r="G67" s="8"/>
      <c r="H67" s="8"/>
      <c r="I67" s="8"/>
      <c r="J67" s="8">
        <v>1700</v>
      </c>
      <c r="K67" s="2"/>
      <c r="L67" s="43">
        <f>SUM(F67:K67)</f>
        <v>1700</v>
      </c>
    </row>
    <row r="68" spans="1:12" x14ac:dyDescent="0.3">
      <c r="A68" s="45">
        <v>67</v>
      </c>
      <c r="B68" s="2" t="s">
        <v>359</v>
      </c>
      <c r="C68" s="7" t="s">
        <v>25</v>
      </c>
      <c r="D68" s="14"/>
      <c r="E68" s="2"/>
      <c r="F68" s="8"/>
      <c r="G68" s="11">
        <v>1700</v>
      </c>
      <c r="H68" s="11"/>
      <c r="I68" s="8"/>
      <c r="J68" s="2"/>
      <c r="K68" s="2"/>
      <c r="L68" s="43">
        <f>SUM(F68:K68)</f>
        <v>1700</v>
      </c>
    </row>
    <row r="69" spans="1:12" x14ac:dyDescent="0.3">
      <c r="A69" s="45">
        <v>68</v>
      </c>
      <c r="B69" s="2" t="s">
        <v>814</v>
      </c>
      <c r="C69" s="2" t="s">
        <v>697</v>
      </c>
      <c r="D69" s="2"/>
      <c r="E69" s="2"/>
      <c r="F69" s="8"/>
      <c r="G69" s="8"/>
      <c r="H69" s="8"/>
      <c r="I69" s="8">
        <v>1700</v>
      </c>
      <c r="J69" s="2"/>
      <c r="K69" s="2"/>
      <c r="L69" s="43">
        <f>SUM(F69:K69)</f>
        <v>1700</v>
      </c>
    </row>
    <row r="70" spans="1:12" x14ac:dyDescent="0.3">
      <c r="A70" s="45">
        <v>69</v>
      </c>
      <c r="B70" s="2" t="s">
        <v>780</v>
      </c>
      <c r="C70" s="2" t="s">
        <v>837</v>
      </c>
      <c r="D70" s="2" t="s">
        <v>512</v>
      </c>
      <c r="E70" s="14"/>
      <c r="F70" s="8"/>
      <c r="G70" s="8"/>
      <c r="H70" s="11">
        <v>1700</v>
      </c>
      <c r="I70" s="8"/>
      <c r="J70" s="2"/>
      <c r="K70" s="2"/>
      <c r="L70" s="43">
        <f>SUM(F70:K70)</f>
        <v>1700</v>
      </c>
    </row>
    <row r="71" spans="1:12" x14ac:dyDescent="0.3">
      <c r="A71" s="45">
        <v>70</v>
      </c>
      <c r="B71" s="40" t="s">
        <v>1119</v>
      </c>
      <c r="C71" s="40" t="s">
        <v>162</v>
      </c>
      <c r="D71" s="42"/>
      <c r="E71" s="42"/>
      <c r="F71" s="42"/>
      <c r="G71" s="42"/>
      <c r="H71" s="42"/>
      <c r="I71" s="42"/>
      <c r="J71" s="42"/>
      <c r="K71" s="41">
        <v>1700</v>
      </c>
      <c r="L71" s="44">
        <v>1700</v>
      </c>
    </row>
    <row r="72" spans="1:12" x14ac:dyDescent="0.3">
      <c r="A72" s="45">
        <v>71</v>
      </c>
      <c r="B72" s="2" t="s">
        <v>360</v>
      </c>
      <c r="C72" s="7" t="s">
        <v>70</v>
      </c>
      <c r="D72" s="14" t="s">
        <v>461</v>
      </c>
      <c r="E72" s="2" t="s">
        <v>437</v>
      </c>
      <c r="F72" s="11">
        <v>1700</v>
      </c>
      <c r="G72" s="8"/>
      <c r="H72" s="11"/>
      <c r="I72" s="8"/>
      <c r="J72" s="2"/>
      <c r="K72" s="2"/>
      <c r="L72" s="43">
        <f>SUM(F72:K72)</f>
        <v>1700</v>
      </c>
    </row>
    <row r="73" spans="1:12" x14ac:dyDescent="0.3">
      <c r="A73" s="45">
        <v>72</v>
      </c>
      <c r="B73" s="2" t="s">
        <v>361</v>
      </c>
      <c r="C73" s="2" t="s">
        <v>69</v>
      </c>
      <c r="D73" s="14"/>
      <c r="E73" s="14"/>
      <c r="F73" s="8"/>
      <c r="G73" s="11">
        <v>1650</v>
      </c>
      <c r="H73" s="11"/>
      <c r="I73" s="8"/>
      <c r="J73" s="2"/>
      <c r="K73" s="2"/>
      <c r="L73" s="43">
        <f>SUM(F73:K73)</f>
        <v>1650</v>
      </c>
    </row>
    <row r="74" spans="1:12" x14ac:dyDescent="0.3">
      <c r="A74" s="45">
        <v>73</v>
      </c>
      <c r="B74" s="2" t="s">
        <v>362</v>
      </c>
      <c r="C74" s="7" t="s">
        <v>181</v>
      </c>
      <c r="D74" s="2" t="s">
        <v>391</v>
      </c>
      <c r="E74" s="2"/>
      <c r="F74" s="11">
        <v>1650</v>
      </c>
      <c r="G74" s="8"/>
      <c r="H74" s="11"/>
      <c r="I74" s="8"/>
      <c r="J74" s="2"/>
      <c r="K74" s="2"/>
      <c r="L74" s="43">
        <f>SUM(F74:K74)</f>
        <v>1650</v>
      </c>
    </row>
    <row r="75" spans="1:12" x14ac:dyDescent="0.3">
      <c r="A75" s="45">
        <v>74</v>
      </c>
      <c r="B75" s="2" t="s">
        <v>815</v>
      </c>
      <c r="C75" s="2" t="s">
        <v>145</v>
      </c>
      <c r="D75" s="2"/>
      <c r="E75" s="2"/>
      <c r="F75" s="8"/>
      <c r="G75" s="8"/>
      <c r="H75" s="8"/>
      <c r="I75" s="8">
        <v>1650</v>
      </c>
      <c r="J75" s="2"/>
      <c r="K75" s="2"/>
      <c r="L75" s="43">
        <f>SUM(F75:K75)</f>
        <v>1650</v>
      </c>
    </row>
    <row r="76" spans="1:12" x14ac:dyDescent="0.3">
      <c r="A76" s="45">
        <v>75</v>
      </c>
      <c r="B76" s="2" t="s">
        <v>788</v>
      </c>
      <c r="C76" s="2" t="s">
        <v>838</v>
      </c>
      <c r="D76" s="14" t="s">
        <v>512</v>
      </c>
      <c r="E76" s="14"/>
      <c r="F76" s="8"/>
      <c r="G76" s="8"/>
      <c r="H76" s="11">
        <v>1650</v>
      </c>
      <c r="I76" s="8"/>
      <c r="J76" s="2"/>
      <c r="K76" s="2"/>
      <c r="L76" s="43">
        <f>SUM(F76:K76)</f>
        <v>1650</v>
      </c>
    </row>
    <row r="77" spans="1:12" x14ac:dyDescent="0.3">
      <c r="A77" s="45">
        <v>76</v>
      </c>
      <c r="B77" s="2" t="s">
        <v>816</v>
      </c>
      <c r="C77" s="2" t="s">
        <v>179</v>
      </c>
      <c r="D77" s="2"/>
      <c r="E77" s="2"/>
      <c r="F77" s="8"/>
      <c r="G77" s="8"/>
      <c r="H77" s="8"/>
      <c r="I77" s="8">
        <v>1600</v>
      </c>
      <c r="J77" s="2"/>
      <c r="K77" s="2"/>
      <c r="L77" s="43">
        <f>SUM(F77:K77)</f>
        <v>1600</v>
      </c>
    </row>
    <row r="78" spans="1:12" x14ac:dyDescent="0.3">
      <c r="A78" s="45">
        <v>77</v>
      </c>
      <c r="B78" s="40" t="s">
        <v>1120</v>
      </c>
      <c r="C78" s="40" t="s">
        <v>0</v>
      </c>
      <c r="D78" s="42"/>
      <c r="E78" s="42"/>
      <c r="F78" s="42"/>
      <c r="G78" s="42"/>
      <c r="H78" s="42"/>
      <c r="I78" s="42"/>
      <c r="J78" s="42"/>
      <c r="K78" s="41">
        <v>1600</v>
      </c>
      <c r="L78" s="44">
        <v>1600</v>
      </c>
    </row>
    <row r="79" spans="1:12" x14ac:dyDescent="0.3">
      <c r="A79" s="45">
        <v>78</v>
      </c>
      <c r="B79" s="2" t="s">
        <v>363</v>
      </c>
      <c r="C79" s="7" t="s">
        <v>43</v>
      </c>
      <c r="D79" s="14"/>
      <c r="E79" s="2"/>
      <c r="F79" s="8"/>
      <c r="G79" s="11">
        <v>1600</v>
      </c>
      <c r="H79" s="11"/>
      <c r="I79" s="8"/>
      <c r="J79" s="2"/>
      <c r="K79" s="2"/>
      <c r="L79" s="43">
        <f>SUM(F79:K79)</f>
        <v>1600</v>
      </c>
    </row>
    <row r="80" spans="1:12" x14ac:dyDescent="0.3">
      <c r="A80" s="45">
        <v>79</v>
      </c>
      <c r="B80" s="2" t="s">
        <v>364</v>
      </c>
      <c r="C80" s="2" t="s">
        <v>168</v>
      </c>
      <c r="D80" s="2" t="s">
        <v>469</v>
      </c>
      <c r="E80" s="14" t="s">
        <v>437</v>
      </c>
      <c r="F80" s="11">
        <v>1600</v>
      </c>
      <c r="G80" s="8"/>
      <c r="H80" s="11"/>
      <c r="I80" s="8"/>
      <c r="J80" s="2"/>
      <c r="K80" s="2"/>
      <c r="L80" s="43">
        <f>SUM(F80:K80)</f>
        <v>1600</v>
      </c>
    </row>
    <row r="81" spans="1:12" x14ac:dyDescent="0.3">
      <c r="A81" s="45">
        <v>80</v>
      </c>
      <c r="B81" s="2" t="s">
        <v>777</v>
      </c>
      <c r="C81" s="26" t="s">
        <v>765</v>
      </c>
      <c r="D81" s="2"/>
      <c r="E81" s="2"/>
      <c r="F81" s="8"/>
      <c r="G81" s="8"/>
      <c r="H81" s="8"/>
      <c r="I81" s="8"/>
      <c r="J81" s="8">
        <v>1600</v>
      </c>
      <c r="K81" s="2"/>
      <c r="L81" s="43">
        <f>SUM(F81:K81)</f>
        <v>1600</v>
      </c>
    </row>
    <row r="82" spans="1:12" x14ac:dyDescent="0.3">
      <c r="A82" s="45">
        <v>81</v>
      </c>
      <c r="B82" s="2" t="s">
        <v>789</v>
      </c>
      <c r="C82" s="7" t="s">
        <v>1018</v>
      </c>
      <c r="D82" s="14" t="s">
        <v>565</v>
      </c>
      <c r="E82" s="2" t="s">
        <v>519</v>
      </c>
      <c r="F82" s="8"/>
      <c r="G82" s="8"/>
      <c r="H82" s="11">
        <v>1600</v>
      </c>
      <c r="I82" s="8"/>
      <c r="J82" s="2"/>
      <c r="K82" s="2"/>
      <c r="L82" s="43">
        <f>SUM(F82:K82)</f>
        <v>1600</v>
      </c>
    </row>
    <row r="83" spans="1:12" x14ac:dyDescent="0.3">
      <c r="A83" s="45">
        <v>82</v>
      </c>
      <c r="B83" s="2" t="s">
        <v>817</v>
      </c>
      <c r="C83" s="2" t="s">
        <v>177</v>
      </c>
      <c r="D83" s="2"/>
      <c r="E83" s="2"/>
      <c r="F83" s="8"/>
      <c r="G83" s="8"/>
      <c r="H83" s="8"/>
      <c r="I83" s="8">
        <v>1550</v>
      </c>
      <c r="J83" s="2"/>
      <c r="K83" s="2"/>
      <c r="L83" s="43">
        <f>SUM(F83:K83)</f>
        <v>1550</v>
      </c>
    </row>
    <row r="84" spans="1:12" x14ac:dyDescent="0.3">
      <c r="A84" s="45">
        <v>83</v>
      </c>
      <c r="B84" s="2" t="s">
        <v>366</v>
      </c>
      <c r="C84" s="2" t="s">
        <v>182</v>
      </c>
      <c r="D84" s="14" t="s">
        <v>391</v>
      </c>
      <c r="E84" s="14"/>
      <c r="F84" s="11">
        <v>1550</v>
      </c>
      <c r="G84" s="8"/>
      <c r="H84" s="11"/>
      <c r="I84" s="8"/>
      <c r="J84" s="2"/>
      <c r="K84" s="2"/>
      <c r="L84" s="43">
        <f>SUM(F84:K84)</f>
        <v>1550</v>
      </c>
    </row>
    <row r="85" spans="1:12" x14ac:dyDescent="0.3">
      <c r="A85" s="45">
        <v>84</v>
      </c>
      <c r="B85" s="2" t="s">
        <v>790</v>
      </c>
      <c r="C85" s="7" t="s">
        <v>156</v>
      </c>
      <c r="D85" s="14" t="s">
        <v>512</v>
      </c>
      <c r="E85" s="2"/>
      <c r="F85" s="8"/>
      <c r="G85" s="8"/>
      <c r="H85" s="11">
        <v>1500</v>
      </c>
      <c r="I85" s="8"/>
      <c r="J85" s="2"/>
      <c r="K85" s="2"/>
      <c r="L85" s="43">
        <f>SUM(F85:K85)</f>
        <v>1500</v>
      </c>
    </row>
    <row r="86" spans="1:12" x14ac:dyDescent="0.3">
      <c r="A86" s="45">
        <v>85</v>
      </c>
      <c r="B86" s="2" t="s">
        <v>367</v>
      </c>
      <c r="C86" s="2" t="s">
        <v>183</v>
      </c>
      <c r="D86" s="2" t="s">
        <v>478</v>
      </c>
      <c r="E86" s="14" t="s">
        <v>437</v>
      </c>
      <c r="F86" s="11">
        <v>1500</v>
      </c>
      <c r="G86" s="8"/>
      <c r="H86" s="11"/>
      <c r="I86" s="8"/>
      <c r="J86" s="2"/>
      <c r="K86" s="2"/>
      <c r="L86" s="43">
        <f>SUM(F86:K86)</f>
        <v>1500</v>
      </c>
    </row>
    <row r="87" spans="1:12" x14ac:dyDescent="0.3">
      <c r="A87" s="45">
        <v>86</v>
      </c>
      <c r="B87" s="2" t="s">
        <v>71</v>
      </c>
      <c r="C87" s="7" t="s">
        <v>72</v>
      </c>
      <c r="D87" s="14"/>
      <c r="E87" s="2"/>
      <c r="F87" s="8"/>
      <c r="G87" s="11">
        <v>1500</v>
      </c>
      <c r="H87" s="11"/>
      <c r="I87" s="8"/>
      <c r="J87" s="2"/>
      <c r="K87" s="2"/>
      <c r="L87" s="43">
        <f>SUM(F87:K87)</f>
        <v>1500</v>
      </c>
    </row>
    <row r="88" spans="1:12" x14ac:dyDescent="0.3">
      <c r="A88" s="45">
        <v>87</v>
      </c>
      <c r="B88" s="2" t="s">
        <v>818</v>
      </c>
      <c r="C88" s="2" t="s">
        <v>21</v>
      </c>
      <c r="D88" s="2"/>
      <c r="E88" s="2"/>
      <c r="F88" s="8"/>
      <c r="G88" s="8"/>
      <c r="H88" s="8"/>
      <c r="I88" s="8">
        <v>1500</v>
      </c>
      <c r="J88" s="2"/>
      <c r="K88" s="2"/>
      <c r="L88" s="43">
        <f>SUM(F88:K88)</f>
        <v>1500</v>
      </c>
    </row>
    <row r="89" spans="1:12" x14ac:dyDescent="0.3">
      <c r="A89" s="45">
        <v>88</v>
      </c>
      <c r="B89" s="2" t="s">
        <v>368</v>
      </c>
      <c r="C89" s="2" t="s">
        <v>73</v>
      </c>
      <c r="D89" s="14"/>
      <c r="E89" s="14"/>
      <c r="F89" s="8"/>
      <c r="G89" s="11">
        <v>1490</v>
      </c>
      <c r="H89" s="11"/>
      <c r="I89" s="8"/>
      <c r="J89" s="2"/>
      <c r="K89" s="2"/>
      <c r="L89" s="43">
        <f>SUM(F89:K89)</f>
        <v>1490</v>
      </c>
    </row>
    <row r="90" spans="1:12" x14ac:dyDescent="0.3">
      <c r="A90" s="45">
        <v>89</v>
      </c>
      <c r="B90" s="2" t="s">
        <v>791</v>
      </c>
      <c r="C90" s="7" t="s">
        <v>164</v>
      </c>
      <c r="D90" s="2" t="s">
        <v>512</v>
      </c>
      <c r="E90" s="2"/>
      <c r="F90" s="8"/>
      <c r="G90" s="8"/>
      <c r="H90" s="11">
        <v>1490</v>
      </c>
      <c r="I90" s="8"/>
      <c r="J90" s="2"/>
      <c r="K90" s="2"/>
      <c r="L90" s="43">
        <f>SUM(F90:K90)</f>
        <v>1490</v>
      </c>
    </row>
    <row r="91" spans="1:12" x14ac:dyDescent="0.3">
      <c r="A91" s="45">
        <v>90</v>
      </c>
      <c r="B91" s="2" t="s">
        <v>369</v>
      </c>
      <c r="C91" s="2" t="s">
        <v>184</v>
      </c>
      <c r="D91" s="14" t="s">
        <v>391</v>
      </c>
      <c r="E91" s="14"/>
      <c r="F91" s="11">
        <v>1490</v>
      </c>
      <c r="G91" s="8"/>
      <c r="H91" s="11"/>
      <c r="I91" s="8"/>
      <c r="J91" s="2"/>
      <c r="K91" s="2"/>
      <c r="L91" s="43">
        <f>SUM(F91:K91)</f>
        <v>1490</v>
      </c>
    </row>
    <row r="92" spans="1:12" x14ac:dyDescent="0.3">
      <c r="A92" s="45">
        <v>91</v>
      </c>
      <c r="B92" s="2" t="s">
        <v>370</v>
      </c>
      <c r="C92" s="7" t="s">
        <v>185</v>
      </c>
      <c r="D92" s="14" t="s">
        <v>391</v>
      </c>
      <c r="E92" s="2"/>
      <c r="F92" s="11">
        <v>1480</v>
      </c>
      <c r="G92" s="8"/>
      <c r="H92" s="11"/>
      <c r="I92" s="8"/>
      <c r="J92" s="2"/>
      <c r="K92" s="2"/>
      <c r="L92" s="43">
        <f>SUM(F92:K92)</f>
        <v>1480</v>
      </c>
    </row>
    <row r="93" spans="1:12" x14ac:dyDescent="0.3">
      <c r="A93" s="45">
        <v>92</v>
      </c>
      <c r="B93" s="2" t="s">
        <v>819</v>
      </c>
      <c r="C93" s="2" t="s">
        <v>176</v>
      </c>
      <c r="D93" s="2"/>
      <c r="E93" s="2"/>
      <c r="F93" s="8"/>
      <c r="G93" s="8"/>
      <c r="H93" s="8"/>
      <c r="I93" s="8">
        <v>1480</v>
      </c>
      <c r="J93" s="2"/>
      <c r="K93" s="2"/>
      <c r="L93" s="43">
        <f>SUM(F93:K93)</f>
        <v>1480</v>
      </c>
    </row>
    <row r="94" spans="1:12" x14ac:dyDescent="0.3">
      <c r="A94" s="45">
        <v>93</v>
      </c>
      <c r="B94" s="2" t="s">
        <v>792</v>
      </c>
      <c r="C94" s="7" t="s">
        <v>1019</v>
      </c>
      <c r="D94" s="14" t="s">
        <v>512</v>
      </c>
      <c r="E94" s="2"/>
      <c r="F94" s="8"/>
      <c r="G94" s="8"/>
      <c r="H94" s="11">
        <v>1480</v>
      </c>
      <c r="I94" s="8"/>
      <c r="J94" s="2"/>
      <c r="K94" s="2"/>
      <c r="L94" s="43">
        <f>SUM(F94:K94)</f>
        <v>1480</v>
      </c>
    </row>
    <row r="95" spans="1:12" x14ac:dyDescent="0.3">
      <c r="A95" s="45">
        <v>94</v>
      </c>
      <c r="B95" s="2" t="s">
        <v>793</v>
      </c>
      <c r="C95" s="2" t="s">
        <v>641</v>
      </c>
      <c r="D95" s="14" t="s">
        <v>567</v>
      </c>
      <c r="E95" s="14" t="s">
        <v>427</v>
      </c>
      <c r="F95" s="8"/>
      <c r="G95" s="8"/>
      <c r="H95" s="11">
        <v>1470</v>
      </c>
      <c r="I95" s="8"/>
      <c r="J95" s="2"/>
      <c r="K95" s="2"/>
      <c r="L95" s="43">
        <f>SUM(F95:K95)</f>
        <v>1470</v>
      </c>
    </row>
    <row r="96" spans="1:12" x14ac:dyDescent="0.3">
      <c r="A96" s="45">
        <v>95</v>
      </c>
      <c r="B96" s="2" t="s">
        <v>371</v>
      </c>
      <c r="C96" s="7" t="s">
        <v>162</v>
      </c>
      <c r="D96" s="2" t="s">
        <v>479</v>
      </c>
      <c r="E96" s="2" t="s">
        <v>480</v>
      </c>
      <c r="F96" s="11">
        <v>1470</v>
      </c>
      <c r="G96" s="8"/>
      <c r="H96" s="11"/>
      <c r="I96" s="8"/>
      <c r="J96" s="2"/>
      <c r="K96" s="2"/>
      <c r="L96" s="43">
        <f>SUM(F96:K96)</f>
        <v>1470</v>
      </c>
    </row>
    <row r="97" spans="1:12" x14ac:dyDescent="0.3">
      <c r="A97" s="45">
        <v>96</v>
      </c>
      <c r="B97" s="2" t="s">
        <v>372</v>
      </c>
      <c r="C97" s="2" t="s">
        <v>76</v>
      </c>
      <c r="D97" s="14"/>
      <c r="E97" s="14"/>
      <c r="F97" s="8"/>
      <c r="G97" s="11">
        <v>1470</v>
      </c>
      <c r="H97" s="11"/>
      <c r="I97" s="8"/>
      <c r="J97" s="2"/>
      <c r="K97" s="2"/>
      <c r="L97" s="43">
        <f>SUM(F97:K97)</f>
        <v>1470</v>
      </c>
    </row>
    <row r="98" spans="1:12" x14ac:dyDescent="0.3">
      <c r="A98" s="45">
        <v>97</v>
      </c>
      <c r="B98" s="2" t="s">
        <v>373</v>
      </c>
      <c r="C98" s="7" t="s">
        <v>77</v>
      </c>
      <c r="D98" s="14"/>
      <c r="E98" s="2"/>
      <c r="F98" s="8"/>
      <c r="G98" s="11">
        <v>1460</v>
      </c>
      <c r="H98" s="11"/>
      <c r="I98" s="8"/>
      <c r="J98" s="2"/>
      <c r="K98" s="2"/>
      <c r="L98" s="43">
        <f>SUM(F98:K98)</f>
        <v>1460</v>
      </c>
    </row>
    <row r="99" spans="1:12" x14ac:dyDescent="0.3">
      <c r="A99" s="45">
        <v>98</v>
      </c>
      <c r="B99" s="2" t="s">
        <v>820</v>
      </c>
      <c r="C99" s="2" t="s">
        <v>698</v>
      </c>
      <c r="D99" s="2"/>
      <c r="E99" s="2"/>
      <c r="F99" s="8"/>
      <c r="G99" s="8"/>
      <c r="H99" s="8"/>
      <c r="I99" s="8">
        <v>1460</v>
      </c>
      <c r="J99" s="2"/>
      <c r="K99" s="2"/>
      <c r="L99" s="43">
        <f>SUM(F99:K99)</f>
        <v>1460</v>
      </c>
    </row>
    <row r="100" spans="1:12" x14ac:dyDescent="0.3">
      <c r="A100" s="45">
        <v>99</v>
      </c>
      <c r="B100" s="2" t="s">
        <v>794</v>
      </c>
      <c r="C100" s="2" t="s">
        <v>840</v>
      </c>
      <c r="D100" s="2" t="s">
        <v>568</v>
      </c>
      <c r="E100" s="14" t="s">
        <v>427</v>
      </c>
      <c r="F100" s="8"/>
      <c r="G100" s="8"/>
      <c r="H100" s="11">
        <v>1460</v>
      </c>
      <c r="I100" s="8"/>
      <c r="J100" s="2"/>
      <c r="K100" s="2"/>
      <c r="L100" s="43">
        <f>SUM(F100:K100)</f>
        <v>1460</v>
      </c>
    </row>
    <row r="101" spans="1:12" x14ac:dyDescent="0.3">
      <c r="A101" s="45">
        <v>100</v>
      </c>
      <c r="B101" s="2" t="s">
        <v>374</v>
      </c>
      <c r="C101" s="7" t="s">
        <v>20</v>
      </c>
      <c r="D101" s="14" t="s">
        <v>391</v>
      </c>
      <c r="E101" s="2"/>
      <c r="F101" s="11">
        <v>1460</v>
      </c>
      <c r="G101" s="8"/>
      <c r="H101" s="11"/>
      <c r="I101" s="8"/>
      <c r="J101" s="2"/>
      <c r="K101" s="2"/>
      <c r="L101" s="43">
        <f>SUM(F101:K101)</f>
        <v>1460</v>
      </c>
    </row>
    <row r="102" spans="1:12" x14ac:dyDescent="0.3">
      <c r="A102" s="45">
        <v>101</v>
      </c>
      <c r="B102" s="2" t="s">
        <v>78</v>
      </c>
      <c r="C102" s="2" t="s">
        <v>79</v>
      </c>
      <c r="D102" s="14"/>
      <c r="E102" s="14"/>
      <c r="F102" s="8"/>
      <c r="G102" s="11">
        <v>1450</v>
      </c>
      <c r="H102" s="11"/>
      <c r="I102" s="8"/>
      <c r="J102" s="2"/>
      <c r="K102" s="2"/>
      <c r="L102" s="43">
        <f>SUM(F102:K102)</f>
        <v>1450</v>
      </c>
    </row>
    <row r="103" spans="1:12" x14ac:dyDescent="0.3">
      <c r="A103" s="45">
        <v>102</v>
      </c>
      <c r="B103" s="2" t="s">
        <v>821</v>
      </c>
      <c r="C103" s="2" t="s">
        <v>64</v>
      </c>
      <c r="D103" s="2"/>
      <c r="E103" s="2"/>
      <c r="F103" s="8"/>
      <c r="G103" s="8"/>
      <c r="H103" s="8"/>
      <c r="I103" s="8">
        <v>1450</v>
      </c>
      <c r="J103" s="2"/>
      <c r="K103" s="2"/>
      <c r="L103" s="43">
        <f>SUM(F103:K103)</f>
        <v>1450</v>
      </c>
    </row>
    <row r="104" spans="1:12" x14ac:dyDescent="0.3">
      <c r="A104" s="45">
        <v>103</v>
      </c>
      <c r="B104" s="2" t="s">
        <v>795</v>
      </c>
      <c r="C104" s="7" t="s">
        <v>840</v>
      </c>
      <c r="D104" s="2" t="s">
        <v>569</v>
      </c>
      <c r="E104" s="2" t="s">
        <v>536</v>
      </c>
      <c r="F104" s="8"/>
      <c r="G104" s="8"/>
      <c r="H104" s="11">
        <v>1450</v>
      </c>
      <c r="I104" s="8"/>
      <c r="J104" s="2"/>
      <c r="K104" s="2"/>
      <c r="L104" s="43">
        <f>SUM(F104:K104)</f>
        <v>1450</v>
      </c>
    </row>
    <row r="105" spans="1:12" x14ac:dyDescent="0.3">
      <c r="A105" s="45">
        <v>104</v>
      </c>
      <c r="B105" s="2" t="s">
        <v>375</v>
      </c>
      <c r="C105" s="2" t="s">
        <v>177</v>
      </c>
      <c r="D105" s="14" t="s">
        <v>391</v>
      </c>
      <c r="E105" s="14"/>
      <c r="F105" s="11">
        <v>1450</v>
      </c>
      <c r="G105" s="8"/>
      <c r="H105" s="11"/>
      <c r="I105" s="8"/>
      <c r="J105" s="2"/>
      <c r="K105" s="2"/>
      <c r="L105" s="43">
        <f>SUM(F105:K105)</f>
        <v>1450</v>
      </c>
    </row>
    <row r="106" spans="1:12" x14ac:dyDescent="0.3">
      <c r="A106" s="45">
        <v>105</v>
      </c>
      <c r="B106" s="2" t="s">
        <v>796</v>
      </c>
      <c r="C106" s="2" t="s">
        <v>146</v>
      </c>
      <c r="D106" s="14" t="s">
        <v>512</v>
      </c>
      <c r="E106" s="2"/>
      <c r="F106" s="8"/>
      <c r="G106" s="8"/>
      <c r="H106" s="11">
        <v>1440</v>
      </c>
      <c r="I106" s="8"/>
      <c r="J106" s="2"/>
      <c r="K106" s="2"/>
      <c r="L106" s="43">
        <f>SUM(F106:K106)</f>
        <v>1440</v>
      </c>
    </row>
    <row r="107" spans="1:12" x14ac:dyDescent="0.3">
      <c r="A107" s="45">
        <v>106</v>
      </c>
      <c r="B107" s="2" t="s">
        <v>822</v>
      </c>
      <c r="C107" s="2" t="s">
        <v>73</v>
      </c>
      <c r="D107" s="2"/>
      <c r="E107" s="2"/>
      <c r="F107" s="8"/>
      <c r="G107" s="8"/>
      <c r="H107" s="8"/>
      <c r="I107" s="8">
        <v>1440</v>
      </c>
      <c r="J107" s="2"/>
      <c r="K107" s="2"/>
      <c r="L107" s="43">
        <f>SUM(F107:K107)</f>
        <v>1440</v>
      </c>
    </row>
    <row r="108" spans="1:12" x14ac:dyDescent="0.3">
      <c r="A108" s="45">
        <v>107</v>
      </c>
      <c r="B108" s="2" t="s">
        <v>81</v>
      </c>
      <c r="C108" s="7" t="s">
        <v>162</v>
      </c>
      <c r="D108" s="14"/>
      <c r="E108" s="2"/>
      <c r="F108" s="8"/>
      <c r="G108" s="11">
        <v>1430</v>
      </c>
      <c r="H108" s="11"/>
      <c r="I108" s="8"/>
      <c r="J108" s="2"/>
      <c r="K108" s="2"/>
      <c r="L108" s="43">
        <f>SUM(F108:K108)</f>
        <v>1430</v>
      </c>
    </row>
    <row r="109" spans="1:12" x14ac:dyDescent="0.3">
      <c r="A109" s="45">
        <v>108</v>
      </c>
      <c r="B109" s="2" t="s">
        <v>823</v>
      </c>
      <c r="C109" s="2" t="s">
        <v>699</v>
      </c>
      <c r="D109" s="2"/>
      <c r="E109" s="2"/>
      <c r="F109" s="8"/>
      <c r="G109" s="8"/>
      <c r="H109" s="8"/>
      <c r="I109" s="8">
        <v>1430</v>
      </c>
      <c r="J109" s="2"/>
      <c r="K109" s="2"/>
      <c r="L109" s="43">
        <f>SUM(F109:K109)</f>
        <v>1430</v>
      </c>
    </row>
    <row r="110" spans="1:12" x14ac:dyDescent="0.3">
      <c r="A110" s="45">
        <v>109</v>
      </c>
      <c r="B110" s="2" t="s">
        <v>298</v>
      </c>
      <c r="C110" s="2" t="s">
        <v>146</v>
      </c>
      <c r="D110" s="14" t="s">
        <v>512</v>
      </c>
      <c r="E110" s="14"/>
      <c r="F110" s="8"/>
      <c r="G110" s="8"/>
      <c r="H110" s="11">
        <v>1430</v>
      </c>
      <c r="I110" s="8"/>
      <c r="J110" s="2"/>
      <c r="K110" s="2"/>
      <c r="L110" s="43">
        <f>SUM(F110:K110)</f>
        <v>1430</v>
      </c>
    </row>
    <row r="111" spans="1:12" x14ac:dyDescent="0.3">
      <c r="A111" s="45">
        <v>110</v>
      </c>
      <c r="B111" s="2" t="s">
        <v>824</v>
      </c>
      <c r="C111" s="2" t="s">
        <v>151</v>
      </c>
      <c r="D111" s="2"/>
      <c r="E111" s="2"/>
      <c r="F111" s="8"/>
      <c r="G111" s="8"/>
      <c r="H111" s="8"/>
      <c r="I111" s="8">
        <v>1420</v>
      </c>
      <c r="J111" s="2"/>
      <c r="K111" s="2"/>
      <c r="L111" s="43">
        <f>SUM(F111:K111)</f>
        <v>1420</v>
      </c>
    </row>
    <row r="112" spans="1:12" x14ac:dyDescent="0.3">
      <c r="A112" s="45">
        <v>111</v>
      </c>
      <c r="B112" s="2" t="s">
        <v>83</v>
      </c>
      <c r="C112" s="7" t="s">
        <v>84</v>
      </c>
      <c r="D112" s="2"/>
      <c r="E112" s="2"/>
      <c r="F112" s="8"/>
      <c r="G112" s="11">
        <v>1420</v>
      </c>
      <c r="H112" s="11"/>
      <c r="I112" s="8"/>
      <c r="J112" s="2"/>
      <c r="K112" s="2"/>
      <c r="L112" s="43">
        <f>SUM(F112:K112)</f>
        <v>1420</v>
      </c>
    </row>
    <row r="113" spans="1:12" x14ac:dyDescent="0.3">
      <c r="A113" s="45">
        <v>112</v>
      </c>
      <c r="B113" s="2" t="s">
        <v>376</v>
      </c>
      <c r="C113" s="2" t="s">
        <v>186</v>
      </c>
      <c r="D113" s="14" t="s">
        <v>496</v>
      </c>
      <c r="E113" s="14" t="s">
        <v>497</v>
      </c>
      <c r="F113" s="11">
        <v>1420</v>
      </c>
      <c r="G113" s="8"/>
      <c r="H113" s="11"/>
      <c r="I113" s="8"/>
      <c r="J113" s="2"/>
      <c r="K113" s="2"/>
      <c r="L113" s="43">
        <f>SUM(F113:K113)</f>
        <v>1420</v>
      </c>
    </row>
    <row r="114" spans="1:12" x14ac:dyDescent="0.3">
      <c r="A114" s="45">
        <v>113</v>
      </c>
      <c r="B114" s="2" t="s">
        <v>825</v>
      </c>
      <c r="C114" s="2" t="s">
        <v>183</v>
      </c>
      <c r="D114" s="2"/>
      <c r="E114" s="2"/>
      <c r="F114" s="8"/>
      <c r="G114" s="8"/>
      <c r="H114" s="8"/>
      <c r="I114" s="8">
        <v>1410</v>
      </c>
      <c r="J114" s="2"/>
      <c r="K114" s="2"/>
      <c r="L114" s="43">
        <f>SUM(F114:K114)</f>
        <v>1410</v>
      </c>
    </row>
    <row r="115" spans="1:12" x14ac:dyDescent="0.3">
      <c r="A115" s="45">
        <v>114</v>
      </c>
      <c r="B115" s="2" t="s">
        <v>377</v>
      </c>
      <c r="C115" s="2" t="s">
        <v>148</v>
      </c>
      <c r="D115" s="2" t="s">
        <v>391</v>
      </c>
      <c r="E115" s="14"/>
      <c r="F115" s="11">
        <v>1410</v>
      </c>
      <c r="G115" s="8"/>
      <c r="H115" s="11"/>
      <c r="I115" s="8"/>
      <c r="J115" s="2"/>
      <c r="K115" s="2"/>
      <c r="L115" s="43">
        <f>SUM(F115:K115)</f>
        <v>1410</v>
      </c>
    </row>
    <row r="116" spans="1:12" x14ac:dyDescent="0.3">
      <c r="A116" s="45">
        <v>115</v>
      </c>
      <c r="B116" s="2" t="s">
        <v>378</v>
      </c>
      <c r="C116" s="7" t="s">
        <v>22</v>
      </c>
      <c r="D116" s="14"/>
      <c r="E116" s="2"/>
      <c r="F116" s="8"/>
      <c r="G116" s="11">
        <v>1410</v>
      </c>
      <c r="H116" s="11"/>
      <c r="I116" s="8"/>
      <c r="J116" s="2"/>
      <c r="K116" s="2"/>
      <c r="L116" s="43">
        <f>SUM(F116:K116)</f>
        <v>1410</v>
      </c>
    </row>
    <row r="117" spans="1:12" x14ac:dyDescent="0.3">
      <c r="A117" s="45">
        <v>116</v>
      </c>
      <c r="B117" s="2" t="s">
        <v>380</v>
      </c>
      <c r="C117" s="2" t="s">
        <v>188</v>
      </c>
      <c r="D117" s="14" t="s">
        <v>391</v>
      </c>
      <c r="E117" s="14"/>
      <c r="F117" s="11">
        <v>1390</v>
      </c>
      <c r="G117" s="8"/>
      <c r="H117" s="11"/>
      <c r="I117" s="8"/>
      <c r="J117" s="2"/>
      <c r="K117" s="2"/>
      <c r="L117" s="43">
        <f>SUM(F117:K117)</f>
        <v>1390</v>
      </c>
    </row>
    <row r="118" spans="1:12" x14ac:dyDescent="0.3">
      <c r="A118" s="45">
        <v>117</v>
      </c>
      <c r="B118" s="2" t="s">
        <v>798</v>
      </c>
      <c r="C118" s="7" t="s">
        <v>755</v>
      </c>
      <c r="D118" s="14" t="s">
        <v>512</v>
      </c>
      <c r="E118" s="2"/>
      <c r="F118" s="8"/>
      <c r="G118" s="8"/>
      <c r="H118" s="11">
        <v>1390</v>
      </c>
      <c r="I118" s="8"/>
      <c r="J118" s="2"/>
      <c r="K118" s="2"/>
      <c r="L118" s="43">
        <f>SUM(F118:K118)</f>
        <v>1390</v>
      </c>
    </row>
    <row r="119" spans="1:12" x14ac:dyDescent="0.3">
      <c r="A119" s="45">
        <v>118</v>
      </c>
      <c r="B119" s="2" t="s">
        <v>826</v>
      </c>
      <c r="C119" s="2" t="s">
        <v>0</v>
      </c>
      <c r="D119" s="2"/>
      <c r="E119" s="2"/>
      <c r="F119" s="8"/>
      <c r="G119" s="8"/>
      <c r="H119" s="8"/>
      <c r="I119" s="8">
        <v>1390</v>
      </c>
      <c r="J119" s="2"/>
      <c r="K119" s="2"/>
      <c r="L119" s="43">
        <f>SUM(F119:K119)</f>
        <v>1390</v>
      </c>
    </row>
    <row r="120" spans="1:12" x14ac:dyDescent="0.3">
      <c r="A120" s="45">
        <v>119</v>
      </c>
      <c r="B120" s="2" t="s">
        <v>827</v>
      </c>
      <c r="C120" s="2" t="s">
        <v>23</v>
      </c>
      <c r="D120" s="2"/>
      <c r="E120" s="2"/>
      <c r="F120" s="8"/>
      <c r="G120" s="8"/>
      <c r="H120" s="8"/>
      <c r="I120" s="8">
        <v>1380</v>
      </c>
      <c r="J120" s="2"/>
      <c r="K120" s="2"/>
      <c r="L120" s="43">
        <f>SUM(F120:K120)</f>
        <v>1380</v>
      </c>
    </row>
    <row r="121" spans="1:12" x14ac:dyDescent="0.3">
      <c r="A121" s="45">
        <v>120</v>
      </c>
      <c r="B121" s="2" t="s">
        <v>382</v>
      </c>
      <c r="C121" s="2" t="s">
        <v>162</v>
      </c>
      <c r="D121" s="2" t="s">
        <v>391</v>
      </c>
      <c r="E121" s="14"/>
      <c r="F121" s="11">
        <v>1380</v>
      </c>
      <c r="G121" s="8"/>
      <c r="H121" s="11"/>
      <c r="I121" s="8"/>
      <c r="J121" s="2"/>
      <c r="K121" s="2"/>
      <c r="L121" s="43">
        <f>SUM(F121:K121)</f>
        <v>1380</v>
      </c>
    </row>
    <row r="122" spans="1:12" x14ac:dyDescent="0.3">
      <c r="A122" s="45">
        <v>121</v>
      </c>
      <c r="B122" s="2" t="s">
        <v>799</v>
      </c>
      <c r="C122" s="7" t="s">
        <v>832</v>
      </c>
      <c r="D122" s="14" t="s">
        <v>512</v>
      </c>
      <c r="E122" s="2"/>
      <c r="F122" s="8"/>
      <c r="G122" s="8"/>
      <c r="H122" s="11">
        <v>1370</v>
      </c>
      <c r="I122" s="8"/>
      <c r="J122" s="2"/>
      <c r="K122" s="2"/>
      <c r="L122" s="43">
        <f>SUM(F122:K122)</f>
        <v>1370</v>
      </c>
    </row>
    <row r="123" spans="1:12" x14ac:dyDescent="0.3">
      <c r="A123" s="45">
        <v>122</v>
      </c>
      <c r="B123" s="2" t="s">
        <v>384</v>
      </c>
      <c r="C123" s="7" t="s">
        <v>190</v>
      </c>
      <c r="D123" s="2" t="s">
        <v>391</v>
      </c>
      <c r="E123" s="2"/>
      <c r="F123" s="11">
        <v>1360</v>
      </c>
      <c r="G123" s="8"/>
      <c r="H123" s="11"/>
      <c r="I123" s="8"/>
      <c r="J123" s="2"/>
      <c r="K123" s="2"/>
      <c r="L123" s="43">
        <f>SUM(F123:K123)</f>
        <v>1360</v>
      </c>
    </row>
    <row r="124" spans="1:12" x14ac:dyDescent="0.3">
      <c r="A124" s="45">
        <v>123</v>
      </c>
      <c r="B124" s="2" t="s">
        <v>800</v>
      </c>
      <c r="C124" s="2" t="s">
        <v>693</v>
      </c>
      <c r="D124" s="14" t="s">
        <v>570</v>
      </c>
      <c r="E124" s="14" t="s">
        <v>536</v>
      </c>
      <c r="F124" s="8"/>
      <c r="G124" s="8"/>
      <c r="H124" s="11">
        <v>1360</v>
      </c>
      <c r="I124" s="8"/>
      <c r="J124" s="2"/>
      <c r="K124" s="2"/>
      <c r="L124" s="43">
        <f>SUM(F124:K124)</f>
        <v>1360</v>
      </c>
    </row>
    <row r="125" spans="1:12" x14ac:dyDescent="0.3">
      <c r="A125" s="45">
        <v>124</v>
      </c>
      <c r="B125" s="2" t="s">
        <v>801</v>
      </c>
      <c r="C125" s="7" t="s">
        <v>38</v>
      </c>
      <c r="D125" s="14" t="s">
        <v>512</v>
      </c>
      <c r="E125" s="2"/>
      <c r="F125" s="8"/>
      <c r="G125" s="8"/>
      <c r="H125" s="11">
        <v>1350</v>
      </c>
      <c r="I125" s="8"/>
      <c r="J125" s="2"/>
      <c r="K125" s="2"/>
      <c r="L125" s="43">
        <f>SUM(F125:K125)</f>
        <v>1350</v>
      </c>
    </row>
    <row r="126" spans="1:12" x14ac:dyDescent="0.3">
      <c r="A126" s="45">
        <v>125</v>
      </c>
      <c r="B126" s="2" t="s">
        <v>828</v>
      </c>
      <c r="C126" s="2" t="s">
        <v>700</v>
      </c>
      <c r="D126" s="2"/>
      <c r="E126" s="2"/>
      <c r="F126" s="8"/>
      <c r="G126" s="8"/>
      <c r="H126" s="8"/>
      <c r="I126" s="8">
        <v>1350</v>
      </c>
      <c r="J126" s="2"/>
      <c r="K126" s="2"/>
      <c r="L126" s="43">
        <f>SUM(F126:K126)</f>
        <v>1350</v>
      </c>
    </row>
    <row r="127" spans="1:12" x14ac:dyDescent="0.3">
      <c r="A127" s="45">
        <v>126</v>
      </c>
      <c r="B127" s="2" t="s">
        <v>829</v>
      </c>
      <c r="C127" s="2" t="s">
        <v>22</v>
      </c>
      <c r="D127" s="2"/>
      <c r="E127" s="2"/>
      <c r="F127" s="8"/>
      <c r="G127" s="8"/>
      <c r="H127" s="8"/>
      <c r="I127" s="8">
        <v>1340</v>
      </c>
      <c r="J127" s="2"/>
      <c r="K127" s="2"/>
      <c r="L127" s="43">
        <f>SUM(F127:K127)</f>
        <v>1340</v>
      </c>
    </row>
    <row r="128" spans="1:12" x14ac:dyDescent="0.3">
      <c r="A128" s="45">
        <v>127</v>
      </c>
      <c r="B128" s="2" t="s">
        <v>830</v>
      </c>
      <c r="C128" s="2" t="s">
        <v>1</v>
      </c>
      <c r="D128" s="2"/>
      <c r="E128" s="2"/>
      <c r="F128" s="8"/>
      <c r="G128" s="8"/>
      <c r="H128" s="8"/>
      <c r="I128" s="8">
        <v>1330</v>
      </c>
      <c r="J128" s="2"/>
      <c r="K128" s="2"/>
      <c r="L128" s="43">
        <f>SUM(F128:K128)</f>
        <v>1330</v>
      </c>
    </row>
  </sheetData>
  <sortState xmlns:xlrd2="http://schemas.microsoft.com/office/spreadsheetml/2017/richdata2" ref="A2:L128">
    <sortCondition descending="1" ref="L1:L128"/>
  </sortState>
  <conditionalFormatting sqref="C48:E74">
    <cfRule type="containsBlanks" dxfId="1" priority="3">
      <formula>LEN(TRIM(C48))=0</formula>
    </cfRule>
  </conditionalFormatting>
  <conditionalFormatting sqref="B48:B74">
    <cfRule type="containsBlanks" dxfId="0" priority="1">
      <formula>LEN(TRIM(B48))=0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SF</vt:lpstr>
      <vt:lpstr>SH</vt:lpstr>
      <vt:lpstr>VF</vt:lpstr>
      <vt:lpstr>VH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Florent</cp:lastModifiedBy>
  <dcterms:created xsi:type="dcterms:W3CDTF">2022-03-21T13:15:09Z</dcterms:created>
  <dcterms:modified xsi:type="dcterms:W3CDTF">2022-10-19T09:43:17Z</dcterms:modified>
</cp:coreProperties>
</file>